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Stückliste" sheetId="1" r:id="rId1"/>
    <sheet name="Stückliste_LE" sheetId="4" r:id="rId2"/>
  </sheets>
  <definedNames>
    <definedName name="_xlnm._FilterDatabase" localSheetId="0" hidden="1">Stückliste!$A$4:$I$55</definedName>
    <definedName name="_xlnm._FilterDatabase" localSheetId="1" hidden="1">Stückliste_LE!$A$4:$I$52</definedName>
  </definedNames>
  <calcPr calcId="125725"/>
</workbook>
</file>

<file path=xl/calcChain.xml><?xml version="1.0" encoding="utf-8"?>
<calcChain xmlns="http://schemas.openxmlformats.org/spreadsheetml/2006/main">
  <c r="L52" i="4"/>
  <c r="J52"/>
  <c r="J51"/>
  <c r="L51" s="1"/>
  <c r="L50"/>
  <c r="J50"/>
  <c r="J49"/>
  <c r="L49" s="1"/>
  <c r="L48"/>
  <c r="J48"/>
  <c r="J47"/>
  <c r="L47" s="1"/>
  <c r="J46"/>
  <c r="L46" s="1"/>
  <c r="N45"/>
  <c r="L45"/>
  <c r="J45"/>
  <c r="J44"/>
  <c r="L44" s="1"/>
  <c r="L43"/>
  <c r="J43"/>
  <c r="J42"/>
  <c r="L42" s="1"/>
  <c r="J41"/>
  <c r="L41" s="1"/>
  <c r="J40"/>
  <c r="L40" s="1"/>
  <c r="J39"/>
  <c r="L39" s="1"/>
  <c r="N38"/>
  <c r="J38"/>
  <c r="L38" s="1"/>
  <c r="L37"/>
  <c r="J37"/>
  <c r="N37" s="1"/>
  <c r="J36"/>
  <c r="L36" s="1"/>
  <c r="L35"/>
  <c r="J35"/>
  <c r="L34"/>
  <c r="J34"/>
  <c r="N33"/>
  <c r="J33"/>
  <c r="L33" s="1"/>
  <c r="J32"/>
  <c r="L32" s="1"/>
  <c r="J31"/>
  <c r="L31" s="1"/>
  <c r="J30"/>
  <c r="L30" s="1"/>
  <c r="J29"/>
  <c r="L29" s="1"/>
  <c r="J28"/>
  <c r="L28" s="1"/>
  <c r="J27"/>
  <c r="L27" s="1"/>
  <c r="L26"/>
  <c r="J26"/>
  <c r="N26" s="1"/>
  <c r="L25"/>
  <c r="J25"/>
  <c r="L24"/>
  <c r="J24"/>
  <c r="L23"/>
  <c r="J23"/>
  <c r="L22"/>
  <c r="J22"/>
  <c r="L21"/>
  <c r="J21"/>
  <c r="N20"/>
  <c r="J20"/>
  <c r="L20" s="1"/>
  <c r="N19"/>
  <c r="L19"/>
  <c r="J19"/>
  <c r="L18"/>
  <c r="J18"/>
  <c r="L17"/>
  <c r="J17"/>
  <c r="L16"/>
  <c r="J16"/>
  <c r="L15"/>
  <c r="J15"/>
  <c r="L14"/>
  <c r="J14"/>
  <c r="L13"/>
  <c r="J13"/>
  <c r="J12"/>
  <c r="L12" s="1"/>
  <c r="J11"/>
  <c r="L11" s="1"/>
  <c r="N10"/>
  <c r="L10"/>
  <c r="J10"/>
  <c r="L9"/>
  <c r="J9"/>
  <c r="L8"/>
  <c r="J8"/>
  <c r="L7"/>
  <c r="J7"/>
  <c r="N6"/>
  <c r="J6"/>
  <c r="L6" s="1"/>
  <c r="J5"/>
  <c r="L5" s="1"/>
  <c r="L2" i="1"/>
  <c r="J46"/>
  <c r="J39"/>
  <c r="L39" s="1"/>
  <c r="J37"/>
  <c r="L37" s="1"/>
  <c r="J33"/>
  <c r="J31"/>
  <c r="L31" s="1"/>
  <c r="J22"/>
  <c r="L22" s="1"/>
  <c r="L33"/>
  <c r="L46"/>
  <c r="J52"/>
  <c r="L52" s="1"/>
  <c r="J51"/>
  <c r="L51" s="1"/>
  <c r="J50"/>
  <c r="L50" s="1"/>
  <c r="J49"/>
  <c r="L49" s="1"/>
  <c r="J48"/>
  <c r="L48" s="1"/>
  <c r="J47"/>
  <c r="L47" s="1"/>
  <c r="J45"/>
  <c r="L45" s="1"/>
  <c r="J43"/>
  <c r="L43" s="1"/>
  <c r="J42"/>
  <c r="N42" s="1"/>
  <c r="J41"/>
  <c r="N41" s="1"/>
  <c r="J40"/>
  <c r="L40" s="1"/>
  <c r="J36"/>
  <c r="L36" s="1"/>
  <c r="J32"/>
  <c r="L32" s="1"/>
  <c r="J30"/>
  <c r="L30" s="1"/>
  <c r="J29"/>
  <c r="N29" s="1"/>
  <c r="J28"/>
  <c r="L28" s="1"/>
  <c r="J27"/>
  <c r="L27" s="1"/>
  <c r="J24"/>
  <c r="L24" s="1"/>
  <c r="J23"/>
  <c r="L23" s="1"/>
  <c r="J21"/>
  <c r="N21" s="1"/>
  <c r="J20"/>
  <c r="L20" s="1"/>
  <c r="J16"/>
  <c r="L16" s="1"/>
  <c r="J15"/>
  <c r="L15" s="1"/>
  <c r="J14"/>
  <c r="L14" s="1"/>
  <c r="J13"/>
  <c r="L13" s="1"/>
  <c r="J12"/>
  <c r="L12" s="1"/>
  <c r="J11"/>
  <c r="N11" s="1"/>
  <c r="J10"/>
  <c r="N10" s="1"/>
  <c r="J9"/>
  <c r="L9" s="1"/>
  <c r="J8"/>
  <c r="L8" s="1"/>
  <c r="J7"/>
  <c r="L7" s="1"/>
  <c r="J6"/>
  <c r="L6" s="1"/>
  <c r="J5"/>
  <c r="L5" s="1"/>
  <c r="J55"/>
  <c r="L55" s="1"/>
  <c r="J54"/>
  <c r="L54" s="1"/>
  <c r="J53"/>
  <c r="L53" s="1"/>
  <c r="J44"/>
  <c r="L44" s="1"/>
  <c r="J38"/>
  <c r="L38" s="1"/>
  <c r="J35"/>
  <c r="L35" s="1"/>
  <c r="J34"/>
  <c r="L34" s="1"/>
  <c r="J26"/>
  <c r="L26" s="1"/>
  <c r="J25"/>
  <c r="L25" s="1"/>
  <c r="J18"/>
  <c r="L18" s="1"/>
  <c r="J19"/>
  <c r="L19" s="1"/>
  <c r="J17"/>
  <c r="L17" s="1"/>
  <c r="L2" i="4" l="1"/>
  <c r="N39"/>
  <c r="N46"/>
  <c r="N12"/>
  <c r="N47"/>
  <c r="L42" i="1"/>
  <c r="L11"/>
  <c r="L41"/>
  <c r="L10"/>
  <c r="L29"/>
  <c r="L21"/>
  <c r="N20"/>
  <c r="N49"/>
  <c r="N48"/>
  <c r="N36"/>
  <c r="N6"/>
  <c r="N40"/>
  <c r="N13"/>
  <c r="N50"/>
</calcChain>
</file>

<file path=xl/sharedStrings.xml><?xml version="1.0" encoding="utf-8"?>
<sst xmlns="http://schemas.openxmlformats.org/spreadsheetml/2006/main" count="539" uniqueCount="148">
  <si>
    <r>
      <t>Gesamt-St</t>
    </r>
    <r>
      <rPr>
        <b/>
        <sz val="16"/>
        <color rgb="FF000000"/>
        <rFont val="Cambria"/>
        <family val="1"/>
      </rPr>
      <t>ü</t>
    </r>
    <r>
      <rPr>
        <b/>
        <sz val="16"/>
        <color rgb="FF000000"/>
        <rFont val="Verdana"/>
        <family val="2"/>
      </rPr>
      <t>ckliste</t>
    </r>
    <r>
      <rPr>
        <b/>
        <sz val="13"/>
        <color rgb="FF4F81BD"/>
        <rFont val="Cambria"/>
        <family val="1"/>
      </rPr>
      <t xml:space="preserve"> </t>
    </r>
  </si>
  <si>
    <t>Spanferkelgrill - Esser</t>
  </si>
  <si>
    <t xml:space="preserve">Pos </t>
  </si>
  <si>
    <t>Bezeichnung</t>
  </si>
  <si>
    <t xml:space="preserve">Stk. </t>
  </si>
  <si>
    <t>Teile Nr.</t>
  </si>
  <si>
    <t>Bemerkung</t>
  </si>
  <si>
    <t xml:space="preserve">Unterbau </t>
  </si>
  <si>
    <t xml:space="preserve">Eckbeine senkrecht </t>
  </si>
  <si>
    <t xml:space="preserve">Querstreben vorne + hinten </t>
  </si>
  <si>
    <t xml:space="preserve">Oberbau </t>
  </si>
  <si>
    <t xml:space="preserve">Querstreben rechte + linke Seite unten </t>
  </si>
  <si>
    <t xml:space="preserve">Querstreben rechte + linke Seite oben </t>
  </si>
  <si>
    <t xml:space="preserve">Rückwandblech 2mm,  690 x 1490 </t>
  </si>
  <si>
    <t xml:space="preserve">Dach </t>
  </si>
  <si>
    <t xml:space="preserve">Dachschräge Seiten- u. Mittelstreben rechts + links abgeschrägt 24° </t>
  </si>
  <si>
    <t xml:space="preserve">Dachebene rechts + links abgeschrägt 24° </t>
  </si>
  <si>
    <t xml:space="preserve">Dachebene vorne </t>
  </si>
  <si>
    <t xml:space="preserve">Dachebene Mitte </t>
  </si>
  <si>
    <t xml:space="preserve">Vorbau </t>
  </si>
  <si>
    <t>Eckbeine senkrecht + Bohrung f. Beinhaken</t>
  </si>
  <si>
    <t>1.1</t>
  </si>
  <si>
    <t>1.2</t>
  </si>
  <si>
    <t>1.3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</si>
  <si>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</si>
  <si>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</si>
  <si>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</si>
  <si>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</si>
  <si>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</si>
  <si>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</si>
  <si>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</si>
  <si>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</si>
  <si>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</si>
  <si>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3.1</t>
  </si>
  <si>
    <t>3.2</t>
  </si>
  <si>
    <t>3.3</t>
  </si>
  <si>
    <t>3.4</t>
  </si>
  <si>
    <t>3.5</t>
  </si>
  <si>
    <t>3.6</t>
  </si>
  <si>
    <t>3.7</t>
  </si>
  <si>
    <t>4.1</t>
  </si>
  <si>
    <t>4.2</t>
  </si>
  <si>
    <t>4.3</t>
  </si>
  <si>
    <t>1.4301</t>
  </si>
  <si>
    <t xml:space="preserve">Scharniere D:10mm, Halterung 80 x 40 </t>
  </si>
  <si>
    <t xml:space="preserve">Motorhalterung </t>
  </si>
  <si>
    <t xml:space="preserve">Abstandstrebe auf Trägerblech fixiert </t>
  </si>
  <si>
    <t xml:space="preserve">Spiesshalterung </t>
  </si>
  <si>
    <t xml:space="preserve">Abstandstrebe zw. Trägerblechen fixiert </t>
  </si>
  <si>
    <t xml:space="preserve">Obere Führungsstrebe an Oberbau </t>
  </si>
  <si>
    <t xml:space="preserve">Senkrechte Strebe f. Spiesshalter </t>
  </si>
  <si>
    <t xml:space="preserve">Spiess </t>
  </si>
  <si>
    <t xml:space="preserve">Brennkammer </t>
  </si>
  <si>
    <t xml:space="preserve">Längskanten vo + hi + oben + unten </t>
  </si>
  <si>
    <t xml:space="preserve">Längskanten waagerecht re + li </t>
  </si>
  <si>
    <t xml:space="preserve">Beinhaken vorne re + li. 
Durchmesser 10mm + Montagescheibe </t>
  </si>
  <si>
    <t>4.4</t>
  </si>
  <si>
    <t>4.5</t>
  </si>
  <si>
    <t>4.6</t>
  </si>
  <si>
    <t>5.1</t>
  </si>
  <si>
    <t>5.2</t>
  </si>
  <si>
    <t>5.3</t>
  </si>
  <si>
    <t>5.4</t>
  </si>
  <si>
    <t>5.5</t>
  </si>
  <si>
    <t>6.1</t>
  </si>
  <si>
    <t>6.2</t>
  </si>
  <si>
    <t>6.3</t>
  </si>
  <si>
    <t>6.4</t>
  </si>
  <si>
    <t>6.5</t>
  </si>
  <si>
    <t>6.6</t>
  </si>
  <si>
    <t>6.7</t>
  </si>
  <si>
    <t>7.1</t>
  </si>
  <si>
    <t>7.2</t>
  </si>
  <si>
    <t>7.3</t>
  </si>
  <si>
    <t>8.1</t>
  </si>
  <si>
    <t>8.2</t>
  </si>
  <si>
    <t>8.3</t>
  </si>
  <si>
    <t>8.4</t>
  </si>
  <si>
    <t>8.5</t>
  </si>
  <si>
    <t>8.6</t>
  </si>
  <si>
    <t>8.7</t>
  </si>
  <si>
    <t>8.8</t>
  </si>
  <si>
    <t>Materialtyp</t>
  </si>
  <si>
    <t>Werkstoff</t>
  </si>
  <si>
    <t>4kt.-Rohr 40x40x2</t>
  </si>
  <si>
    <t>4kt.-Rohr 30x30x2</t>
  </si>
  <si>
    <t>4kt.-Rohr 40x30x2</t>
  </si>
  <si>
    <t>Blech 4mm</t>
  </si>
  <si>
    <t>Sonderteile</t>
  </si>
  <si>
    <t>Stab 10mm</t>
  </si>
  <si>
    <t>Stab 8mm</t>
  </si>
  <si>
    <t>Länge/Maße</t>
  </si>
  <si>
    <t xml:space="preserve">Dreiecke 90° als Seitenbleche re.+ li. Oben  </t>
  </si>
  <si>
    <t xml:space="preserve">Querstreben vorne oben 2x + unten 1x
Mit senkrechter Bohrung re.+li. f. Beinhaken </t>
  </si>
  <si>
    <t xml:space="preserve">Motorträgerplatte + Bohrungen für Motormontage </t>
  </si>
  <si>
    <t xml:space="preserve">Gegenseite + Bohrungen für Motormontage + Auflager </t>
  </si>
  <si>
    <t>Träger als Dreieck nach unten zulaufend auf 60 + 2 Lagerbohrungen  /s. Skizze)</t>
  </si>
  <si>
    <t xml:space="preserve">angespitzt 40mm 30° </t>
  </si>
  <si>
    <t xml:space="preserve">Aschegitterstäbe Abstand: 15mm </t>
  </si>
  <si>
    <t>Rückwand</t>
  </si>
  <si>
    <t>Seitenwand</t>
  </si>
  <si>
    <t>Querstreben rechte + linke Seite unten 
als Aschewanneauflage</t>
  </si>
  <si>
    <t>2.10</t>
  </si>
  <si>
    <t>12.07.2011</t>
  </si>
  <si>
    <t>4kt.-Rohr 35x35x2</t>
  </si>
  <si>
    <t>2.11</t>
  </si>
  <si>
    <t>Querstreben Vorderseite unten</t>
  </si>
  <si>
    <t>Querstreben Rückseite +Vorderseite oben</t>
  </si>
  <si>
    <t xml:space="preserve">Dachstutzen hinten oben nach hinten abgeschrägt 24° </t>
  </si>
  <si>
    <t xml:space="preserve">Dachstutzen vorne oben nach hinten abgeschrägt 24° </t>
  </si>
  <si>
    <t>Seitenblech re.+ li. Unten</t>
  </si>
  <si>
    <t>Aufsteckstutzen an Oberbau hinten</t>
  </si>
  <si>
    <t xml:space="preserve">Scharniere D:10mm, Halterung 30 x 30 </t>
  </si>
  <si>
    <t xml:space="preserve">Dach-Querstrebe vorne, mitte und hinten </t>
  </si>
  <si>
    <t>AluProfil</t>
  </si>
  <si>
    <t>4.7</t>
  </si>
  <si>
    <t>Oberkante waagerecht rechts + links unten</t>
  </si>
  <si>
    <t>Oberkante waagerecht rechts + links oben</t>
  </si>
  <si>
    <t>1.4</t>
  </si>
  <si>
    <t>Querstreben rechte + linke Seite unten</t>
  </si>
  <si>
    <t>Oberkante waagerecht rechts + links Mitte</t>
  </si>
  <si>
    <r>
      <rPr>
        <b/>
        <sz val="9"/>
        <color rgb="FF000000"/>
        <rFont val="Verdana"/>
        <family val="2"/>
      </rPr>
      <t>Spiessmotor</t>
    </r>
    <r>
      <rPr>
        <sz val="9"/>
        <color rgb="FF000000"/>
        <rFont val="Verdana"/>
        <family val="2"/>
      </rPr>
      <t xml:space="preserve"> 5rpm, L:180 x B:130 x T:110
ES-Gehäuse, 220V, 8er Achse, 22er Hülse </t>
    </r>
  </si>
  <si>
    <t>längs entlang der gegenüberliegenden Kanten halbiert
Als 2 Stützwinkel zur Auflage der senkr. Strebe</t>
  </si>
  <si>
    <r>
      <t>Tropf- und Tranchierwanne 1410 x 660</t>
    </r>
    <r>
      <rPr>
        <sz val="9"/>
        <color rgb="FF000000"/>
        <rFont val="Verdana"/>
        <family val="2"/>
      </rPr>
      <t xml:space="preserve">
100mm Höhe + 30mm Auflage re.+li.
Auflage vorne und hinten 180° gefalzt</t>
    </r>
  </si>
  <si>
    <r>
      <t>Aschewanne 1350 x 370</t>
    </r>
    <r>
      <rPr>
        <sz val="9"/>
        <color rgb="FF000000"/>
        <rFont val="Verdana"/>
        <family val="2"/>
      </rPr>
      <t xml:space="preserve">
100mm Höhe vorne und 70mm Höhe hinten + 30mm Auflage rundum(Rückseite 180° gefalzt) + Aussparung für Eckbeine</t>
    </r>
  </si>
  <si>
    <t xml:space="preserve">Hülse aussen: 28 innen: 23 + Bohrungen für Schrauben
Spiesshalterung mit Rohraufnahme </t>
  </si>
  <si>
    <t xml:space="preserve">Draht 8mm, angespitzt
Spiesshalter-Dorn nach 150mm 90° gebogen
4 pro Hülse aussen angeschweisst  </t>
  </si>
  <si>
    <t>Längskanten senkrecht vorne + hinten + Mitte</t>
  </si>
  <si>
    <t>Feuergitterstäbe Abstand: 20mm waagerecht</t>
  </si>
  <si>
    <t>Breite</t>
  </si>
  <si>
    <t>Ges.-Länge(m)/
Fläche(m2)</t>
  </si>
  <si>
    <t>Preis/ Einheit</t>
  </si>
  <si>
    <t>Aubinger</t>
  </si>
  <si>
    <t>Feld Onl.</t>
  </si>
  <si>
    <t>Ges.Preis</t>
  </si>
  <si>
    <t>Blech 1,5 mm</t>
  </si>
  <si>
    <t>Rohr 30mm x 4mm</t>
  </si>
  <si>
    <t xml:space="preserve">Kugellager 30mm, 10mm Abstand 
Spiessauflager+Motorhalter an Trägerblech verschraubt </t>
  </si>
  <si>
    <t>Kugellager D:30mm, 10mm Abstand 
Spiessauflager+Motorhalter an Trägerblech verschraubt</t>
  </si>
  <si>
    <t>Gesamtpreis:</t>
  </si>
  <si>
    <t xml:space="preserve">Dachstutzen hinten oben nach hinten abgeschrägt 20° </t>
  </si>
  <si>
    <t xml:space="preserve">Dachstutzen vorne oben nach hinten abgeschrägt 20° </t>
  </si>
  <si>
    <t xml:space="preserve">Rückwandblech </t>
  </si>
  <si>
    <t xml:space="preserve">Dachschräge Seiten- u. Mittelstreben rechts + links abgeschrägt 20° </t>
  </si>
  <si>
    <t xml:space="preserve">Querstreben vorne oben 2x
Mit senkrechter Bohrung re.+li. f. Beinhaken </t>
  </si>
  <si>
    <t>Obere Führungsstrebe an Oberbau eingeschoben</t>
  </si>
  <si>
    <t>Rohr 22mm x 4mm</t>
  </si>
  <si>
    <r>
      <t>Gesamt-St</t>
    </r>
    <r>
      <rPr>
        <b/>
        <sz val="16"/>
        <color rgb="FF000000"/>
        <rFont val="Cambria"/>
        <family val="1"/>
      </rPr>
      <t>ü</t>
    </r>
    <r>
      <rPr>
        <b/>
        <sz val="16"/>
        <color rgb="FF000000"/>
        <rFont val="Verdana"/>
        <family val="2"/>
      </rPr>
      <t>ckliste</t>
    </r>
    <r>
      <rPr>
        <b/>
        <sz val="13"/>
        <color rgb="FF4F81BD"/>
        <rFont val="Cambria"/>
        <family val="1"/>
      </rPr>
      <t xml:space="preserve"> LE</t>
    </r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</si>
</sst>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0">
    <font>
      <sz val="11"/>
      <color theme="1"/>
      <name val="Calibri"/>
      <family val="2"/>
      <scheme val="minor"/>
    </font>
    <font>
      <b/>
      <sz val="16"/>
      <color rgb="FF000000"/>
      <name val="Verdana"/>
      <family val="2"/>
    </font>
    <font>
      <b/>
      <sz val="16"/>
      <color rgb="FF000000"/>
      <name val="Cambria"/>
      <family val="1"/>
    </font>
    <font>
      <b/>
      <sz val="13"/>
      <color rgb="FF4F81BD"/>
      <name val="Cambria"/>
      <family val="1"/>
    </font>
    <font>
      <b/>
      <sz val="10"/>
      <color rgb="FF000000"/>
      <name val="Verdana"/>
      <family val="2"/>
    </font>
    <font>
      <sz val="9"/>
      <color rgb="FF000000"/>
      <name val="Verdana"/>
      <family val="2"/>
    </font>
    <font>
      <sz val="9"/>
      <color rgb="FF000000"/>
      <name val="Calibri"/>
      <family val="2"/>
    </font>
    <font>
      <b/>
      <sz val="9"/>
      <color rgb="FF000000"/>
      <name val="Verdan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 readingOrder="1"/>
    </xf>
    <xf numFmtId="0" fontId="4" fillId="2" borderId="1" xfId="0" applyFont="1" applyFill="1" applyBorder="1" applyAlignment="1">
      <alignment horizontal="left" vertical="top" wrapText="1" readingOrder="1"/>
    </xf>
    <xf numFmtId="0" fontId="4" fillId="2" borderId="1" xfId="0" applyFont="1" applyFill="1" applyBorder="1" applyAlignment="1">
      <alignment horizontal="center" vertical="top" wrapText="1" readingOrder="1"/>
    </xf>
    <xf numFmtId="0" fontId="5" fillId="0" borderId="2" xfId="0" applyFont="1" applyBorder="1" applyAlignment="1">
      <alignment horizontal="left" vertical="top" wrapText="1" readingOrder="1"/>
    </xf>
    <xf numFmtId="0" fontId="6" fillId="0" borderId="2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center" vertical="top" wrapText="1" readingOrder="1"/>
    </xf>
    <xf numFmtId="49" fontId="5" fillId="0" borderId="1" xfId="0" applyNumberFormat="1" applyFont="1" applyBorder="1" applyAlignment="1">
      <alignment horizontal="left" vertical="top" wrapText="1" readingOrder="1"/>
    </xf>
    <xf numFmtId="49" fontId="0" fillId="0" borderId="0" xfId="0" applyNumberFormat="1"/>
    <xf numFmtId="49" fontId="5" fillId="0" borderId="2" xfId="0" applyNumberFormat="1" applyFont="1" applyBorder="1" applyAlignment="1">
      <alignment horizontal="left" vertical="top" wrapText="1" readingOrder="1"/>
    </xf>
    <xf numFmtId="0" fontId="7" fillId="0" borderId="2" xfId="0" applyFont="1" applyBorder="1" applyAlignment="1">
      <alignment horizontal="left" vertical="top" wrapText="1" readingOrder="1"/>
    </xf>
    <xf numFmtId="49" fontId="4" fillId="2" borderId="1" xfId="0" applyNumberFormat="1" applyFont="1" applyFill="1" applyBorder="1" applyAlignment="1">
      <alignment horizontal="left" vertical="top" wrapText="1" readingOrder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4" fillId="2" borderId="1" xfId="0" applyNumberFormat="1" applyFont="1" applyFill="1" applyBorder="1" applyAlignment="1">
      <alignment horizontal="center" vertical="top" wrapText="1" readingOrder="1"/>
    </xf>
    <xf numFmtId="0" fontId="5" fillId="0" borderId="2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 readingOrder="1"/>
    </xf>
    <xf numFmtId="0" fontId="5" fillId="0" borderId="2" xfId="0" applyNumberFormat="1" applyFont="1" applyBorder="1" applyAlignment="1">
      <alignment horizontal="left" vertical="top" wrapText="1" readingOrder="1"/>
    </xf>
    <xf numFmtId="0" fontId="5" fillId="0" borderId="1" xfId="0" applyNumberFormat="1" applyFont="1" applyBorder="1" applyAlignment="1">
      <alignment horizontal="left" vertical="top" wrapText="1" readingOrder="1"/>
    </xf>
    <xf numFmtId="49" fontId="5" fillId="3" borderId="2" xfId="0" applyNumberFormat="1" applyFont="1" applyFill="1" applyBorder="1" applyAlignment="1">
      <alignment horizontal="left" vertical="top" wrapText="1" readingOrder="1"/>
    </xf>
    <xf numFmtId="0" fontId="5" fillId="3" borderId="2" xfId="0" applyFont="1" applyFill="1" applyBorder="1" applyAlignment="1">
      <alignment horizontal="left" vertical="top" wrapText="1" readingOrder="1"/>
    </xf>
    <xf numFmtId="0" fontId="6" fillId="3" borderId="2" xfId="0" applyFont="1" applyFill="1" applyBorder="1" applyAlignment="1">
      <alignment horizontal="center" vertical="top" wrapText="1" readingOrder="1"/>
    </xf>
    <xf numFmtId="0" fontId="5" fillId="3" borderId="2" xfId="0" applyFont="1" applyFill="1" applyBorder="1" applyAlignment="1">
      <alignment horizontal="center" vertical="top" wrapText="1"/>
    </xf>
    <xf numFmtId="49" fontId="5" fillId="3" borderId="2" xfId="0" applyNumberFormat="1" applyFont="1" applyFill="1" applyBorder="1" applyAlignment="1">
      <alignment horizontal="center" vertical="top" wrapText="1" readingOrder="1"/>
    </xf>
    <xf numFmtId="0" fontId="5" fillId="3" borderId="2" xfId="0" applyNumberFormat="1" applyFont="1" applyFill="1" applyBorder="1" applyAlignment="1">
      <alignment horizontal="left" vertical="top" wrapText="1" readingOrder="1"/>
    </xf>
    <xf numFmtId="0" fontId="0" fillId="0" borderId="0" xfId="0" applyNumberFormat="1"/>
    <xf numFmtId="164" fontId="0" fillId="0" borderId="0" xfId="0" applyNumberFormat="1"/>
    <xf numFmtId="49" fontId="4" fillId="2" borderId="3" xfId="0" applyNumberFormat="1" applyFont="1" applyFill="1" applyBorder="1" applyAlignment="1">
      <alignment horizontal="left" vertical="top" wrapText="1" readingOrder="1"/>
    </xf>
    <xf numFmtId="0" fontId="9" fillId="2" borderId="0" xfId="0" applyFont="1" applyFill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right"/>
    </xf>
    <xf numFmtId="164" fontId="8" fillId="0" borderId="0" xfId="0" applyNumberFormat="1" applyFont="1"/>
    <xf numFmtId="0" fontId="5" fillId="0" borderId="3" xfId="0" applyFont="1" applyFill="1" applyBorder="1" applyAlignment="1">
      <alignment horizontal="right" wrapText="1" readingOrder="1"/>
    </xf>
    <xf numFmtId="49" fontId="5" fillId="3" borderId="1" xfId="0" applyNumberFormat="1" applyFont="1" applyFill="1" applyBorder="1" applyAlignment="1">
      <alignment horizontal="left" vertical="top" wrapText="1" readingOrder="1"/>
    </xf>
    <xf numFmtId="0" fontId="7" fillId="3" borderId="2" xfId="0" applyFont="1" applyFill="1" applyBorder="1" applyAlignment="1">
      <alignment horizontal="left" vertical="top" wrapText="1" readingOrder="1"/>
    </xf>
    <xf numFmtId="49" fontId="5" fillId="0" borderId="2" xfId="0" applyNumberFormat="1" applyFont="1" applyFill="1" applyBorder="1" applyAlignment="1">
      <alignment horizontal="left" vertical="top" wrapText="1" readingOrder="1"/>
    </xf>
    <xf numFmtId="0" fontId="5" fillId="0" borderId="2" xfId="0" applyFont="1" applyFill="1" applyBorder="1" applyAlignment="1">
      <alignment horizontal="left" vertical="top" wrapText="1" readingOrder="1"/>
    </xf>
    <xf numFmtId="0" fontId="6" fillId="0" borderId="2" xfId="0" applyFont="1" applyFill="1" applyBorder="1" applyAlignment="1">
      <alignment horizontal="center" vertical="top" wrapText="1" readingOrder="1"/>
    </xf>
    <xf numFmtId="0" fontId="5" fillId="0" borderId="2" xfId="0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center" vertical="top" wrapText="1" readingOrder="1"/>
    </xf>
    <xf numFmtId="0" fontId="5" fillId="0" borderId="2" xfId="0" applyNumberFormat="1" applyFont="1" applyFill="1" applyBorder="1" applyAlignment="1">
      <alignment horizontal="left" vertical="top" wrapText="1" readingOrder="1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5"/>
  <sheetViews>
    <sheetView workbookViewId="0">
      <selection activeCell="G2" sqref="G2"/>
    </sheetView>
  </sheetViews>
  <sheetFormatPr baseColWidth="10" defaultRowHeight="15"/>
  <cols>
    <col min="1" max="1" width="5.7109375" customWidth="1"/>
    <col min="2" max="2" width="16" customWidth="1"/>
    <col min="3" max="3" width="6.140625" customWidth="1"/>
    <col min="4" max="4" width="11.42578125" style="13"/>
    <col min="5" max="5" width="11.42578125" style="14"/>
    <col min="6" max="8" width="17.42578125" style="9" customWidth="1"/>
    <col min="9" max="9" width="51.85546875" customWidth="1"/>
    <col min="10" max="10" width="13.7109375" customWidth="1"/>
  </cols>
  <sheetData>
    <row r="1" spans="1:14">
      <c r="A1" t="s">
        <v>1</v>
      </c>
      <c r="E1" s="14" t="s">
        <v>103</v>
      </c>
    </row>
    <row r="2" spans="1:14" ht="20.25">
      <c r="A2" s="1" t="s">
        <v>0</v>
      </c>
      <c r="I2" s="33" t="s">
        <v>139</v>
      </c>
      <c r="L2" s="32">
        <f>SUM(L5:L55)</f>
        <v>2153.1561999999999</v>
      </c>
    </row>
    <row r="3" spans="1:14" ht="15.75" thickBot="1">
      <c r="K3" t="s">
        <v>133</v>
      </c>
      <c r="L3" t="s">
        <v>133</v>
      </c>
      <c r="M3" t="s">
        <v>132</v>
      </c>
      <c r="N3" t="s">
        <v>132</v>
      </c>
    </row>
    <row r="4" spans="1:14" ht="39" thickBot="1">
      <c r="A4" s="2" t="s">
        <v>2</v>
      </c>
      <c r="B4" s="2" t="s">
        <v>3</v>
      </c>
      <c r="C4" s="3" t="s">
        <v>4</v>
      </c>
      <c r="D4" s="3" t="s">
        <v>5</v>
      </c>
      <c r="E4" s="15" t="s">
        <v>83</v>
      </c>
      <c r="F4" s="12" t="s">
        <v>82</v>
      </c>
      <c r="G4" s="12" t="s">
        <v>91</v>
      </c>
      <c r="H4" s="12" t="s">
        <v>129</v>
      </c>
      <c r="I4" s="2" t="s">
        <v>6</v>
      </c>
      <c r="J4" s="31" t="s">
        <v>130</v>
      </c>
      <c r="K4" s="30" t="s">
        <v>131</v>
      </c>
      <c r="L4" s="30" t="s">
        <v>134</v>
      </c>
      <c r="M4" s="30" t="s">
        <v>131</v>
      </c>
      <c r="N4" s="30" t="s">
        <v>134</v>
      </c>
    </row>
    <row r="5" spans="1:14" ht="23.25" thickBot="1">
      <c r="A5" s="10" t="s">
        <v>21</v>
      </c>
      <c r="B5" s="4" t="s">
        <v>7</v>
      </c>
      <c r="C5" s="5">
        <v>4</v>
      </c>
      <c r="D5" s="16"/>
      <c r="E5" s="17" t="s">
        <v>43</v>
      </c>
      <c r="F5" s="10" t="s">
        <v>84</v>
      </c>
      <c r="G5" s="20">
        <v>900</v>
      </c>
      <c r="H5" s="20"/>
      <c r="I5" s="4" t="s">
        <v>8</v>
      </c>
      <c r="J5" s="28">
        <f>C5*G5/1000</f>
        <v>3.6</v>
      </c>
      <c r="K5">
        <v>20</v>
      </c>
      <c r="L5">
        <f>K5*J5</f>
        <v>72</v>
      </c>
    </row>
    <row r="6" spans="1:14" ht="23.25" thickBot="1">
      <c r="A6" s="10" t="s">
        <v>22</v>
      </c>
      <c r="B6" s="4" t="s">
        <v>7</v>
      </c>
      <c r="C6" s="5">
        <v>2</v>
      </c>
      <c r="D6" s="16"/>
      <c r="E6" s="17" t="s">
        <v>43</v>
      </c>
      <c r="F6" s="10" t="s">
        <v>85</v>
      </c>
      <c r="G6" s="20">
        <v>320</v>
      </c>
      <c r="H6" s="20"/>
      <c r="I6" s="4" t="s">
        <v>119</v>
      </c>
      <c r="J6" s="28">
        <f t="shared" ref="J6:J16" si="0">C6*G6/1000</f>
        <v>0.64</v>
      </c>
      <c r="K6">
        <v>14</v>
      </c>
      <c r="L6">
        <f>K6*J6</f>
        <v>8.9600000000000009</v>
      </c>
      <c r="M6">
        <v>16</v>
      </c>
      <c r="N6">
        <f>M6*J6</f>
        <v>10.24</v>
      </c>
    </row>
    <row r="7" spans="1:14" ht="23.25" thickBot="1">
      <c r="A7" s="10" t="s">
        <v>23</v>
      </c>
      <c r="B7" s="4" t="s">
        <v>7</v>
      </c>
      <c r="C7" s="5">
        <v>2</v>
      </c>
      <c r="D7" s="16"/>
      <c r="E7" s="17" t="s">
        <v>43</v>
      </c>
      <c r="F7" s="10" t="s">
        <v>86</v>
      </c>
      <c r="G7" s="20">
        <v>320</v>
      </c>
      <c r="H7" s="20"/>
      <c r="I7" s="4" t="s">
        <v>12</v>
      </c>
      <c r="J7" s="28">
        <f t="shared" si="0"/>
        <v>0.64</v>
      </c>
      <c r="K7">
        <v>18</v>
      </c>
      <c r="L7">
        <f t="shared" ref="L7:L55" si="1">K7*J7</f>
        <v>11.52</v>
      </c>
    </row>
    <row r="8" spans="1:14" ht="23.25" thickBot="1">
      <c r="A8" s="10" t="s">
        <v>118</v>
      </c>
      <c r="B8" s="4" t="s">
        <v>7</v>
      </c>
      <c r="C8" s="5">
        <v>4</v>
      </c>
      <c r="D8" s="16"/>
      <c r="E8" s="17" t="s">
        <v>43</v>
      </c>
      <c r="F8" s="10" t="s">
        <v>86</v>
      </c>
      <c r="G8" s="20">
        <v>1420</v>
      </c>
      <c r="H8" s="20"/>
      <c r="I8" s="4" t="s">
        <v>9</v>
      </c>
      <c r="J8" s="28">
        <f t="shared" si="0"/>
        <v>5.68</v>
      </c>
      <c r="K8">
        <v>18</v>
      </c>
      <c r="L8">
        <f t="shared" si="1"/>
        <v>102.24</v>
      </c>
    </row>
    <row r="9" spans="1:14" ht="23.25" thickBot="1">
      <c r="A9" s="10" t="s">
        <v>24</v>
      </c>
      <c r="B9" s="4" t="s">
        <v>10</v>
      </c>
      <c r="C9" s="5">
        <v>4</v>
      </c>
      <c r="D9" s="16"/>
      <c r="E9" s="17" t="s">
        <v>43</v>
      </c>
      <c r="F9" s="10" t="s">
        <v>104</v>
      </c>
      <c r="G9" s="20">
        <v>710</v>
      </c>
      <c r="H9" s="20"/>
      <c r="I9" s="4" t="s">
        <v>8</v>
      </c>
      <c r="J9" s="28">
        <f t="shared" si="0"/>
        <v>2.84</v>
      </c>
      <c r="K9">
        <v>18</v>
      </c>
      <c r="L9">
        <f t="shared" si="1"/>
        <v>51.12</v>
      </c>
    </row>
    <row r="10" spans="1:14" ht="23.25" thickBot="1">
      <c r="A10" s="10" t="s">
        <v>25</v>
      </c>
      <c r="B10" s="4" t="s">
        <v>10</v>
      </c>
      <c r="C10" s="5">
        <v>2</v>
      </c>
      <c r="D10" s="16"/>
      <c r="E10" s="17" t="s">
        <v>43</v>
      </c>
      <c r="F10" s="10" t="s">
        <v>85</v>
      </c>
      <c r="G10" s="20">
        <v>320</v>
      </c>
      <c r="H10" s="20"/>
      <c r="I10" s="4" t="s">
        <v>11</v>
      </c>
      <c r="J10" s="28">
        <f t="shared" si="0"/>
        <v>0.64</v>
      </c>
      <c r="K10">
        <v>14</v>
      </c>
      <c r="L10">
        <f t="shared" si="1"/>
        <v>8.9600000000000009</v>
      </c>
      <c r="M10">
        <v>16</v>
      </c>
      <c r="N10">
        <f t="shared" ref="N10:N11" si="2">M10*J10</f>
        <v>10.24</v>
      </c>
    </row>
    <row r="11" spans="1:14" ht="23.25" thickBot="1">
      <c r="A11" s="10" t="s">
        <v>26</v>
      </c>
      <c r="B11" s="4" t="s">
        <v>10</v>
      </c>
      <c r="C11" s="5">
        <v>2</v>
      </c>
      <c r="D11" s="16"/>
      <c r="E11" s="17" t="s">
        <v>43</v>
      </c>
      <c r="F11" s="10" t="s">
        <v>85</v>
      </c>
      <c r="G11" s="20">
        <v>400</v>
      </c>
      <c r="H11" s="20"/>
      <c r="I11" s="4" t="s">
        <v>101</v>
      </c>
      <c r="J11" s="28">
        <f t="shared" si="0"/>
        <v>0.8</v>
      </c>
      <c r="K11">
        <v>14</v>
      </c>
      <c r="L11">
        <f t="shared" si="1"/>
        <v>11.200000000000001</v>
      </c>
      <c r="M11">
        <v>16</v>
      </c>
      <c r="N11">
        <f t="shared" si="2"/>
        <v>12.8</v>
      </c>
    </row>
    <row r="12" spans="1:14" ht="23.25" thickBot="1">
      <c r="A12" s="10" t="s">
        <v>27</v>
      </c>
      <c r="B12" s="4" t="s">
        <v>10</v>
      </c>
      <c r="C12" s="5">
        <v>2</v>
      </c>
      <c r="D12" s="16"/>
      <c r="E12" s="17" t="s">
        <v>43</v>
      </c>
      <c r="F12" s="10" t="s">
        <v>84</v>
      </c>
      <c r="G12" s="20">
        <v>390</v>
      </c>
      <c r="H12" s="20"/>
      <c r="I12" s="4" t="s">
        <v>12</v>
      </c>
      <c r="J12" s="28">
        <f t="shared" si="0"/>
        <v>0.78</v>
      </c>
      <c r="K12">
        <v>20</v>
      </c>
      <c r="L12">
        <f t="shared" si="1"/>
        <v>15.600000000000001</v>
      </c>
    </row>
    <row r="13" spans="1:14" ht="23.25" thickBot="1">
      <c r="A13" s="10" t="s">
        <v>28</v>
      </c>
      <c r="B13" s="4" t="s">
        <v>10</v>
      </c>
      <c r="C13" s="5">
        <v>2</v>
      </c>
      <c r="D13" s="16"/>
      <c r="E13" s="17" t="s">
        <v>43</v>
      </c>
      <c r="F13" s="10" t="s">
        <v>85</v>
      </c>
      <c r="G13" s="20">
        <v>1420</v>
      </c>
      <c r="H13" s="20"/>
      <c r="I13" s="4" t="s">
        <v>107</v>
      </c>
      <c r="J13" s="28">
        <f t="shared" si="0"/>
        <v>2.84</v>
      </c>
      <c r="K13">
        <v>14</v>
      </c>
      <c r="L13">
        <f t="shared" si="1"/>
        <v>39.76</v>
      </c>
      <c r="M13">
        <v>16</v>
      </c>
      <c r="N13">
        <f>M13*J13</f>
        <v>45.44</v>
      </c>
    </row>
    <row r="14" spans="1:14" ht="23.25" thickBot="1">
      <c r="A14" s="10" t="s">
        <v>29</v>
      </c>
      <c r="B14" s="4" t="s">
        <v>10</v>
      </c>
      <c r="C14" s="5">
        <v>1</v>
      </c>
      <c r="D14" s="16"/>
      <c r="E14" s="17" t="s">
        <v>43</v>
      </c>
      <c r="F14" s="10" t="s">
        <v>104</v>
      </c>
      <c r="G14" s="20">
        <v>1420</v>
      </c>
      <c r="H14" s="20"/>
      <c r="I14" s="4" t="s">
        <v>106</v>
      </c>
      <c r="J14" s="28">
        <f t="shared" si="0"/>
        <v>1.42</v>
      </c>
      <c r="K14">
        <v>18</v>
      </c>
      <c r="L14">
        <f t="shared" si="1"/>
        <v>25.56</v>
      </c>
    </row>
    <row r="15" spans="1:14" ht="23.25" thickBot="1">
      <c r="A15" s="10" t="s">
        <v>30</v>
      </c>
      <c r="B15" s="4" t="s">
        <v>10</v>
      </c>
      <c r="C15" s="5">
        <v>2</v>
      </c>
      <c r="D15" s="16"/>
      <c r="E15" s="17" t="s">
        <v>43</v>
      </c>
      <c r="F15" s="10" t="s">
        <v>104</v>
      </c>
      <c r="G15" s="20">
        <v>80</v>
      </c>
      <c r="H15" s="20"/>
      <c r="I15" s="4" t="s">
        <v>108</v>
      </c>
      <c r="J15" s="28">
        <f t="shared" si="0"/>
        <v>0.16</v>
      </c>
      <c r="K15">
        <v>18</v>
      </c>
      <c r="L15">
        <f t="shared" si="1"/>
        <v>2.88</v>
      </c>
    </row>
    <row r="16" spans="1:14" ht="23.25" thickBot="1">
      <c r="A16" s="10" t="s">
        <v>31</v>
      </c>
      <c r="B16" s="4" t="s">
        <v>10</v>
      </c>
      <c r="C16" s="5">
        <v>2</v>
      </c>
      <c r="D16" s="16"/>
      <c r="E16" s="17" t="s">
        <v>43</v>
      </c>
      <c r="F16" s="10" t="s">
        <v>104</v>
      </c>
      <c r="G16" s="20">
        <v>240</v>
      </c>
      <c r="H16" s="20"/>
      <c r="I16" s="4" t="s">
        <v>109</v>
      </c>
      <c r="J16" s="28">
        <f t="shared" si="0"/>
        <v>0.48</v>
      </c>
      <c r="K16">
        <v>18</v>
      </c>
      <c r="L16">
        <f t="shared" si="1"/>
        <v>8.64</v>
      </c>
    </row>
    <row r="17" spans="1:14" ht="15.75" thickBot="1">
      <c r="A17" s="10" t="s">
        <v>32</v>
      </c>
      <c r="B17" s="4" t="s">
        <v>10</v>
      </c>
      <c r="C17" s="5">
        <v>2</v>
      </c>
      <c r="D17" s="16"/>
      <c r="E17" s="17" t="s">
        <v>43</v>
      </c>
      <c r="F17" s="10" t="s">
        <v>135</v>
      </c>
      <c r="G17" s="20">
        <v>770</v>
      </c>
      <c r="H17" s="20">
        <v>390</v>
      </c>
      <c r="I17" s="4" t="s">
        <v>110</v>
      </c>
      <c r="J17" s="28">
        <f>G17*H17*C17/1000000</f>
        <v>0.60060000000000002</v>
      </c>
      <c r="K17">
        <v>120</v>
      </c>
      <c r="L17">
        <f t="shared" si="1"/>
        <v>72.072000000000003</v>
      </c>
    </row>
    <row r="18" spans="1:14" ht="15.75" thickBot="1">
      <c r="A18" s="10" t="s">
        <v>102</v>
      </c>
      <c r="B18" s="4" t="s">
        <v>10</v>
      </c>
      <c r="C18" s="5">
        <v>2</v>
      </c>
      <c r="D18" s="16"/>
      <c r="E18" s="17" t="s">
        <v>43</v>
      </c>
      <c r="F18" s="10" t="s">
        <v>135</v>
      </c>
      <c r="G18" s="20">
        <v>180</v>
      </c>
      <c r="H18" s="20">
        <v>390</v>
      </c>
      <c r="I18" s="4" t="s">
        <v>92</v>
      </c>
      <c r="J18" s="28">
        <f t="shared" ref="J18:J19" si="3">G18*H18*C18/1000000</f>
        <v>0.1404</v>
      </c>
      <c r="K18">
        <v>133</v>
      </c>
      <c r="L18">
        <f t="shared" si="1"/>
        <v>18.673200000000001</v>
      </c>
    </row>
    <row r="19" spans="1:14" ht="15.75" thickBot="1">
      <c r="A19" s="10" t="s">
        <v>105</v>
      </c>
      <c r="B19" s="6" t="s">
        <v>10</v>
      </c>
      <c r="C19" s="7">
        <v>1</v>
      </c>
      <c r="D19" s="18"/>
      <c r="E19" s="17" t="s">
        <v>43</v>
      </c>
      <c r="F19" s="10" t="s">
        <v>135</v>
      </c>
      <c r="G19" s="20">
        <v>720</v>
      </c>
      <c r="H19" s="20">
        <v>1490</v>
      </c>
      <c r="I19" s="6" t="s">
        <v>13</v>
      </c>
      <c r="J19" s="28">
        <f t="shared" si="3"/>
        <v>1.0728</v>
      </c>
      <c r="K19">
        <v>115</v>
      </c>
      <c r="L19">
        <f t="shared" si="1"/>
        <v>123.372</v>
      </c>
    </row>
    <row r="20" spans="1:14" ht="23.25" thickBot="1">
      <c r="A20" s="10" t="s">
        <v>33</v>
      </c>
      <c r="B20" s="4" t="s">
        <v>14</v>
      </c>
      <c r="C20" s="5">
        <v>4</v>
      </c>
      <c r="D20" s="16"/>
      <c r="E20" s="17" t="s">
        <v>43</v>
      </c>
      <c r="F20" s="10" t="s">
        <v>85</v>
      </c>
      <c r="G20" s="20">
        <v>590</v>
      </c>
      <c r="H20" s="20"/>
      <c r="I20" s="4" t="s">
        <v>15</v>
      </c>
      <c r="J20" s="28">
        <f t="shared" ref="J20:J21" si="4">C20*G20/1000</f>
        <v>2.36</v>
      </c>
      <c r="K20">
        <v>14</v>
      </c>
      <c r="L20">
        <f t="shared" si="1"/>
        <v>33.04</v>
      </c>
      <c r="M20">
        <v>16</v>
      </c>
      <c r="N20">
        <f t="shared" ref="N20:N21" si="5">M20*J20</f>
        <v>37.76</v>
      </c>
    </row>
    <row r="21" spans="1:14" ht="23.25" thickBot="1">
      <c r="A21" s="10" t="s">
        <v>34</v>
      </c>
      <c r="B21" s="4" t="s">
        <v>14</v>
      </c>
      <c r="C21" s="5">
        <v>2</v>
      </c>
      <c r="D21" s="16"/>
      <c r="E21" s="17" t="s">
        <v>43</v>
      </c>
      <c r="F21" s="10" t="s">
        <v>85</v>
      </c>
      <c r="G21" s="20">
        <v>30</v>
      </c>
      <c r="H21" s="20"/>
      <c r="I21" s="4" t="s">
        <v>111</v>
      </c>
      <c r="J21" s="28">
        <f t="shared" si="4"/>
        <v>0.06</v>
      </c>
      <c r="K21">
        <v>14</v>
      </c>
      <c r="L21">
        <f t="shared" si="1"/>
        <v>0.84</v>
      </c>
      <c r="M21">
        <v>16</v>
      </c>
      <c r="N21">
        <f t="shared" si="5"/>
        <v>0.96</v>
      </c>
    </row>
    <row r="22" spans="1:14" ht="15.75" thickBot="1">
      <c r="A22" s="10" t="s">
        <v>35</v>
      </c>
      <c r="B22" s="4" t="s">
        <v>14</v>
      </c>
      <c r="C22" s="5">
        <v>4</v>
      </c>
      <c r="D22" s="16"/>
      <c r="E22" s="17" t="s">
        <v>43</v>
      </c>
      <c r="F22" s="10" t="s">
        <v>88</v>
      </c>
      <c r="G22" s="20"/>
      <c r="H22" s="20"/>
      <c r="I22" s="4" t="s">
        <v>112</v>
      </c>
      <c r="J22">
        <f>C22</f>
        <v>4</v>
      </c>
      <c r="K22">
        <v>5</v>
      </c>
      <c r="L22">
        <f t="shared" si="1"/>
        <v>20</v>
      </c>
    </row>
    <row r="23" spans="1:14" ht="23.25" thickBot="1">
      <c r="A23" s="10" t="s">
        <v>36</v>
      </c>
      <c r="B23" s="4" t="s">
        <v>14</v>
      </c>
      <c r="C23" s="5">
        <v>3</v>
      </c>
      <c r="D23" s="16"/>
      <c r="E23" s="17" t="s">
        <v>114</v>
      </c>
      <c r="F23" s="10" t="s">
        <v>85</v>
      </c>
      <c r="G23" s="20">
        <v>1700</v>
      </c>
      <c r="H23" s="20"/>
      <c r="I23" s="4" t="s">
        <v>113</v>
      </c>
      <c r="J23" s="28">
        <f t="shared" ref="J23:J24" si="6">C23*G23/1000</f>
        <v>5.0999999999999996</v>
      </c>
      <c r="K23">
        <v>0</v>
      </c>
      <c r="L23">
        <f t="shared" si="1"/>
        <v>0</v>
      </c>
    </row>
    <row r="24" spans="1:14" ht="23.25" thickBot="1">
      <c r="A24" s="10" t="s">
        <v>37</v>
      </c>
      <c r="B24" s="4" t="s">
        <v>14</v>
      </c>
      <c r="C24" s="5">
        <v>2</v>
      </c>
      <c r="D24" s="16"/>
      <c r="E24" s="17" t="s">
        <v>114</v>
      </c>
      <c r="F24" s="10" t="s">
        <v>85</v>
      </c>
      <c r="G24" s="20">
        <v>370</v>
      </c>
      <c r="H24" s="20"/>
      <c r="I24" s="4" t="s">
        <v>16</v>
      </c>
      <c r="J24" s="28">
        <f t="shared" si="6"/>
        <v>0.74</v>
      </c>
      <c r="K24">
        <v>0</v>
      </c>
      <c r="L24">
        <f t="shared" si="1"/>
        <v>0</v>
      </c>
    </row>
    <row r="25" spans="1:14" ht="15.75" thickBot="1">
      <c r="A25" s="10" t="s">
        <v>38</v>
      </c>
      <c r="B25" s="4" t="s">
        <v>14</v>
      </c>
      <c r="C25" s="5">
        <v>1</v>
      </c>
      <c r="D25" s="16"/>
      <c r="E25" s="17" t="s">
        <v>43</v>
      </c>
      <c r="F25" s="10" t="s">
        <v>135</v>
      </c>
      <c r="G25" s="20">
        <v>1700</v>
      </c>
      <c r="H25" s="20">
        <v>400</v>
      </c>
      <c r="I25" s="4" t="s">
        <v>17</v>
      </c>
      <c r="J25" s="28">
        <f t="shared" ref="J25:J26" si="7">G25*H25*C25/1000000</f>
        <v>0.68</v>
      </c>
      <c r="K25">
        <v>120</v>
      </c>
      <c r="L25">
        <f t="shared" si="1"/>
        <v>81.600000000000009</v>
      </c>
    </row>
    <row r="26" spans="1:14" ht="15.75" thickBot="1">
      <c r="A26" s="10" t="s">
        <v>39</v>
      </c>
      <c r="B26" s="4" t="s">
        <v>14</v>
      </c>
      <c r="C26" s="5">
        <v>1</v>
      </c>
      <c r="D26" s="16"/>
      <c r="E26" s="17" t="s">
        <v>43</v>
      </c>
      <c r="F26" s="10" t="s">
        <v>135</v>
      </c>
      <c r="G26" s="20">
        <v>1700</v>
      </c>
      <c r="H26" s="20">
        <v>650</v>
      </c>
      <c r="I26" s="4" t="s">
        <v>18</v>
      </c>
      <c r="J26" s="28">
        <f t="shared" si="7"/>
        <v>1.105</v>
      </c>
      <c r="K26">
        <v>115</v>
      </c>
      <c r="L26">
        <f t="shared" si="1"/>
        <v>127.075</v>
      </c>
    </row>
    <row r="27" spans="1:14" ht="23.25" thickBot="1">
      <c r="A27" s="10" t="s">
        <v>40</v>
      </c>
      <c r="B27" s="4" t="s">
        <v>19</v>
      </c>
      <c r="C27" s="5">
        <v>4</v>
      </c>
      <c r="D27" s="16"/>
      <c r="E27" s="17" t="s">
        <v>43</v>
      </c>
      <c r="F27" s="10" t="s">
        <v>86</v>
      </c>
      <c r="G27" s="20">
        <v>860</v>
      </c>
      <c r="H27" s="20"/>
      <c r="I27" s="4" t="s">
        <v>20</v>
      </c>
      <c r="J27" s="28">
        <f t="shared" ref="J27:J30" si="8">C27*G27/1000</f>
        <v>3.44</v>
      </c>
      <c r="K27">
        <v>18</v>
      </c>
      <c r="L27">
        <f t="shared" si="1"/>
        <v>61.92</v>
      </c>
    </row>
    <row r="28" spans="1:14" ht="23.25" thickBot="1">
      <c r="A28" s="10" t="s">
        <v>41</v>
      </c>
      <c r="B28" s="4" t="s">
        <v>19</v>
      </c>
      <c r="C28" s="5">
        <v>2</v>
      </c>
      <c r="D28" s="16"/>
      <c r="E28" s="17" t="s">
        <v>43</v>
      </c>
      <c r="F28" s="10" t="s">
        <v>86</v>
      </c>
      <c r="G28" s="20">
        <v>700</v>
      </c>
      <c r="H28" s="20"/>
      <c r="I28" s="4" t="s">
        <v>117</v>
      </c>
      <c r="J28" s="28">
        <f t="shared" si="8"/>
        <v>1.4</v>
      </c>
      <c r="K28">
        <v>18</v>
      </c>
      <c r="L28">
        <f t="shared" si="1"/>
        <v>25.2</v>
      </c>
    </row>
    <row r="29" spans="1:14" ht="23.25" thickBot="1">
      <c r="A29" s="10" t="s">
        <v>42</v>
      </c>
      <c r="B29" s="4" t="s">
        <v>19</v>
      </c>
      <c r="C29" s="5">
        <v>2</v>
      </c>
      <c r="D29" s="16"/>
      <c r="E29" s="17" t="s">
        <v>43</v>
      </c>
      <c r="F29" s="10" t="s">
        <v>85</v>
      </c>
      <c r="G29" s="20">
        <v>620</v>
      </c>
      <c r="H29" s="20"/>
      <c r="I29" s="4" t="s">
        <v>116</v>
      </c>
      <c r="J29" s="28">
        <f t="shared" si="8"/>
        <v>1.24</v>
      </c>
      <c r="K29">
        <v>14</v>
      </c>
      <c r="L29">
        <f t="shared" si="1"/>
        <v>17.36</v>
      </c>
      <c r="M29">
        <v>16</v>
      </c>
      <c r="N29">
        <f>M29*J29</f>
        <v>19.84</v>
      </c>
    </row>
    <row r="30" spans="1:14" ht="23.25" thickBot="1">
      <c r="A30" s="10" t="s">
        <v>56</v>
      </c>
      <c r="B30" s="4" t="s">
        <v>19</v>
      </c>
      <c r="C30" s="5">
        <v>3</v>
      </c>
      <c r="D30" s="16"/>
      <c r="E30" s="17" t="s">
        <v>43</v>
      </c>
      <c r="F30" s="10" t="s">
        <v>86</v>
      </c>
      <c r="G30" s="20">
        <v>1440</v>
      </c>
      <c r="H30" s="20"/>
      <c r="I30" s="4" t="s">
        <v>93</v>
      </c>
      <c r="J30" s="28">
        <f t="shared" si="8"/>
        <v>4.32</v>
      </c>
      <c r="K30">
        <v>18</v>
      </c>
      <c r="L30">
        <f t="shared" si="1"/>
        <v>77.760000000000005</v>
      </c>
    </row>
    <row r="31" spans="1:14" ht="23.25" thickBot="1">
      <c r="A31" s="10" t="s">
        <v>57</v>
      </c>
      <c r="B31" s="4" t="s">
        <v>19</v>
      </c>
      <c r="C31" s="5">
        <v>6</v>
      </c>
      <c r="D31" s="16"/>
      <c r="E31" s="17" t="s">
        <v>43</v>
      </c>
      <c r="F31" s="10" t="s">
        <v>88</v>
      </c>
      <c r="G31" s="20"/>
      <c r="H31" s="20"/>
      <c r="I31" s="4" t="s">
        <v>55</v>
      </c>
      <c r="J31">
        <f>C31</f>
        <v>6</v>
      </c>
      <c r="K31">
        <v>5</v>
      </c>
      <c r="L31">
        <f t="shared" si="1"/>
        <v>30</v>
      </c>
    </row>
    <row r="32" spans="1:14" ht="23.25" thickBot="1">
      <c r="A32" s="10" t="s">
        <v>58</v>
      </c>
      <c r="B32" s="4" t="s">
        <v>19</v>
      </c>
      <c r="C32" s="5">
        <v>4</v>
      </c>
      <c r="D32" s="16"/>
      <c r="E32" s="17" t="s">
        <v>43</v>
      </c>
      <c r="F32" s="10" t="s">
        <v>86</v>
      </c>
      <c r="G32" s="20">
        <v>620</v>
      </c>
      <c r="H32" s="20"/>
      <c r="I32" s="4" t="s">
        <v>120</v>
      </c>
      <c r="J32" s="28">
        <f>C32*G32/1000</f>
        <v>2.48</v>
      </c>
      <c r="K32">
        <v>18</v>
      </c>
      <c r="L32">
        <f t="shared" si="1"/>
        <v>44.64</v>
      </c>
    </row>
    <row r="33" spans="1:14" ht="15.75" thickBot="1">
      <c r="A33" s="10" t="s">
        <v>115</v>
      </c>
      <c r="B33" s="6" t="s">
        <v>19</v>
      </c>
      <c r="C33" s="7">
        <v>4</v>
      </c>
      <c r="D33" s="18"/>
      <c r="E33" s="17" t="s">
        <v>43</v>
      </c>
      <c r="F33" s="10" t="s">
        <v>88</v>
      </c>
      <c r="G33" s="20"/>
      <c r="H33" s="20"/>
      <c r="I33" s="6" t="s">
        <v>44</v>
      </c>
      <c r="J33">
        <f>C33</f>
        <v>4</v>
      </c>
      <c r="K33">
        <v>10</v>
      </c>
      <c r="L33">
        <f t="shared" si="1"/>
        <v>40</v>
      </c>
    </row>
    <row r="34" spans="1:14" ht="15.75" thickBot="1">
      <c r="A34" s="10" t="s">
        <v>59</v>
      </c>
      <c r="B34" s="4" t="s">
        <v>45</v>
      </c>
      <c r="C34" s="5">
        <v>1</v>
      </c>
      <c r="D34" s="16"/>
      <c r="E34" s="17" t="s">
        <v>43</v>
      </c>
      <c r="F34" s="10" t="s">
        <v>87</v>
      </c>
      <c r="G34" s="20">
        <v>130</v>
      </c>
      <c r="H34" s="20">
        <v>230</v>
      </c>
      <c r="I34" s="4" t="s">
        <v>94</v>
      </c>
      <c r="J34" s="28">
        <f t="shared" ref="J34:J35" si="9">G34*H34*C34/1000000</f>
        <v>2.9899999999999999E-2</v>
      </c>
      <c r="K34">
        <v>366</v>
      </c>
      <c r="L34">
        <f t="shared" si="1"/>
        <v>10.9434</v>
      </c>
    </row>
    <row r="35" spans="1:14" ht="15.75" thickBot="1">
      <c r="A35" s="10" t="s">
        <v>60</v>
      </c>
      <c r="B35" s="4" t="s">
        <v>45</v>
      </c>
      <c r="C35" s="5">
        <v>1</v>
      </c>
      <c r="D35" s="16"/>
      <c r="E35" s="17" t="s">
        <v>43</v>
      </c>
      <c r="F35" s="10" t="s">
        <v>87</v>
      </c>
      <c r="G35" s="20">
        <v>130</v>
      </c>
      <c r="H35" s="20">
        <v>120</v>
      </c>
      <c r="I35" s="4" t="s">
        <v>95</v>
      </c>
      <c r="J35" s="28">
        <f t="shared" si="9"/>
        <v>1.5599999999999999E-2</v>
      </c>
      <c r="K35">
        <v>366</v>
      </c>
      <c r="L35">
        <f t="shared" si="1"/>
        <v>5.7096</v>
      </c>
    </row>
    <row r="36" spans="1:14" ht="23.25" thickBot="1">
      <c r="A36" s="10" t="s">
        <v>61</v>
      </c>
      <c r="B36" s="4" t="s">
        <v>45</v>
      </c>
      <c r="C36" s="5">
        <v>2</v>
      </c>
      <c r="D36" s="16"/>
      <c r="E36" s="17" t="s">
        <v>43</v>
      </c>
      <c r="F36" s="10" t="s">
        <v>85</v>
      </c>
      <c r="G36" s="20">
        <v>100</v>
      </c>
      <c r="H36" s="20"/>
      <c r="I36" s="4" t="s">
        <v>46</v>
      </c>
      <c r="J36" s="28">
        <f>C36*G36/1000</f>
        <v>0.2</v>
      </c>
      <c r="K36">
        <v>14</v>
      </c>
      <c r="L36">
        <f t="shared" si="1"/>
        <v>2.8000000000000003</v>
      </c>
      <c r="M36">
        <v>16</v>
      </c>
      <c r="N36">
        <f>M36*J36</f>
        <v>3.2</v>
      </c>
    </row>
    <row r="37" spans="1:14" ht="23.25" thickBot="1">
      <c r="A37" s="10" t="s">
        <v>63</v>
      </c>
      <c r="B37" s="4" t="s">
        <v>45</v>
      </c>
      <c r="C37" s="5">
        <v>1</v>
      </c>
      <c r="D37" s="16"/>
      <c r="E37" s="17" t="s">
        <v>43</v>
      </c>
      <c r="F37" s="10" t="s">
        <v>88</v>
      </c>
      <c r="G37" s="20">
        <v>180</v>
      </c>
      <c r="H37" s="20">
        <v>130</v>
      </c>
      <c r="I37" s="4" t="s">
        <v>121</v>
      </c>
      <c r="J37">
        <f t="shared" ref="J37" si="10">C37</f>
        <v>1</v>
      </c>
      <c r="K37">
        <v>119</v>
      </c>
      <c r="L37">
        <f t="shared" si="1"/>
        <v>119</v>
      </c>
    </row>
    <row r="38" spans="1:14" ht="23.25" thickBot="1">
      <c r="A38" s="8" t="s">
        <v>64</v>
      </c>
      <c r="B38" s="6" t="s">
        <v>47</v>
      </c>
      <c r="C38" s="7">
        <v>2</v>
      </c>
      <c r="D38" s="18"/>
      <c r="E38" s="17" t="s">
        <v>43</v>
      </c>
      <c r="F38" s="10" t="s">
        <v>87</v>
      </c>
      <c r="G38" s="20">
        <v>140</v>
      </c>
      <c r="H38" s="20">
        <v>100</v>
      </c>
      <c r="I38" s="6" t="s">
        <v>96</v>
      </c>
      <c r="J38" s="28">
        <f t="shared" ref="J38" si="11">G38*H38*C38/1000000</f>
        <v>2.8000000000000001E-2</v>
      </c>
      <c r="K38">
        <v>366</v>
      </c>
      <c r="L38">
        <f t="shared" si="1"/>
        <v>10.247999999999999</v>
      </c>
    </row>
    <row r="39" spans="1:14" ht="27.75" customHeight="1" thickBot="1">
      <c r="A39" s="8" t="s">
        <v>65</v>
      </c>
      <c r="B39" s="4" t="s">
        <v>47</v>
      </c>
      <c r="C39" s="5">
        <v>4</v>
      </c>
      <c r="D39" s="16"/>
      <c r="E39" s="17" t="s">
        <v>43</v>
      </c>
      <c r="F39" s="10" t="s">
        <v>88</v>
      </c>
      <c r="G39" s="20"/>
      <c r="H39" s="20"/>
      <c r="I39" s="4" t="s">
        <v>138</v>
      </c>
      <c r="J39">
        <f>C39</f>
        <v>4</v>
      </c>
      <c r="K39">
        <v>5</v>
      </c>
      <c r="L39">
        <f t="shared" si="1"/>
        <v>20</v>
      </c>
    </row>
    <row r="40" spans="1:14" ht="23.25" thickBot="1">
      <c r="A40" s="8" t="s">
        <v>66</v>
      </c>
      <c r="B40" s="4" t="s">
        <v>47</v>
      </c>
      <c r="C40" s="5">
        <v>1</v>
      </c>
      <c r="D40" s="16"/>
      <c r="E40" s="17" t="s">
        <v>43</v>
      </c>
      <c r="F40" s="10" t="s">
        <v>85</v>
      </c>
      <c r="G40" s="20">
        <v>80</v>
      </c>
      <c r="H40" s="20"/>
      <c r="I40" s="4" t="s">
        <v>48</v>
      </c>
      <c r="J40" s="28">
        <f t="shared" ref="J40:J43" si="12">C40*G40/1000</f>
        <v>0.08</v>
      </c>
      <c r="K40">
        <v>14</v>
      </c>
      <c r="L40">
        <f t="shared" si="1"/>
        <v>1.1200000000000001</v>
      </c>
      <c r="M40">
        <v>16</v>
      </c>
      <c r="N40">
        <f t="shared" ref="N40:N42" si="13">M40*J40</f>
        <v>1.28</v>
      </c>
    </row>
    <row r="41" spans="1:14" ht="23.25" thickBot="1">
      <c r="A41" s="8" t="s">
        <v>67</v>
      </c>
      <c r="B41" s="4" t="s">
        <v>47</v>
      </c>
      <c r="C41" s="5">
        <v>2</v>
      </c>
      <c r="D41" s="16"/>
      <c r="E41" s="17" t="s">
        <v>43</v>
      </c>
      <c r="F41" s="10" t="s">
        <v>85</v>
      </c>
      <c r="G41" s="20">
        <v>600</v>
      </c>
      <c r="H41" s="20"/>
      <c r="I41" s="4" t="s">
        <v>49</v>
      </c>
      <c r="J41" s="28">
        <f t="shared" si="12"/>
        <v>1.2</v>
      </c>
      <c r="K41">
        <v>14</v>
      </c>
      <c r="L41">
        <f t="shared" si="1"/>
        <v>16.8</v>
      </c>
      <c r="M41">
        <v>16</v>
      </c>
      <c r="N41">
        <f t="shared" si="13"/>
        <v>19.2</v>
      </c>
    </row>
    <row r="42" spans="1:14" ht="23.25" thickBot="1">
      <c r="A42" s="8" t="s">
        <v>68</v>
      </c>
      <c r="B42" s="4" t="s">
        <v>47</v>
      </c>
      <c r="C42" s="5">
        <v>2</v>
      </c>
      <c r="D42" s="16"/>
      <c r="E42" s="17" t="s">
        <v>43</v>
      </c>
      <c r="F42" s="10" t="s">
        <v>85</v>
      </c>
      <c r="G42" s="20">
        <v>645</v>
      </c>
      <c r="H42" s="20"/>
      <c r="I42" s="4" t="s">
        <v>50</v>
      </c>
      <c r="J42" s="28">
        <f t="shared" si="12"/>
        <v>1.29</v>
      </c>
      <c r="K42">
        <v>14</v>
      </c>
      <c r="L42">
        <f t="shared" si="1"/>
        <v>18.060000000000002</v>
      </c>
      <c r="M42">
        <v>16</v>
      </c>
      <c r="N42">
        <f t="shared" si="13"/>
        <v>20.64</v>
      </c>
    </row>
    <row r="43" spans="1:14" ht="23.25" thickBot="1">
      <c r="A43" s="8" t="s">
        <v>69</v>
      </c>
      <c r="B43" s="4" t="s">
        <v>47</v>
      </c>
      <c r="C43" s="5">
        <v>1</v>
      </c>
      <c r="D43" s="16"/>
      <c r="E43" s="17" t="s">
        <v>43</v>
      </c>
      <c r="F43" s="10" t="s">
        <v>86</v>
      </c>
      <c r="G43" s="20">
        <v>40</v>
      </c>
      <c r="H43" s="20"/>
      <c r="I43" s="4" t="s">
        <v>122</v>
      </c>
      <c r="J43" s="28">
        <f t="shared" si="12"/>
        <v>0.04</v>
      </c>
      <c r="K43">
        <v>18</v>
      </c>
      <c r="L43">
        <f t="shared" si="1"/>
        <v>0.72</v>
      </c>
    </row>
    <row r="44" spans="1:14" ht="34.5" thickBot="1">
      <c r="A44" s="8" t="s">
        <v>70</v>
      </c>
      <c r="B44" s="4" t="s">
        <v>47</v>
      </c>
      <c r="C44" s="5">
        <v>1</v>
      </c>
      <c r="D44" s="16"/>
      <c r="E44" s="17" t="s">
        <v>43</v>
      </c>
      <c r="F44" s="10" t="s">
        <v>135</v>
      </c>
      <c r="G44" s="20">
        <v>1670</v>
      </c>
      <c r="H44" s="20">
        <v>860</v>
      </c>
      <c r="I44" s="11" t="s">
        <v>123</v>
      </c>
      <c r="J44" s="28">
        <f t="shared" ref="J44" si="14">G44*H44*C44/1000000</f>
        <v>1.4361999999999999</v>
      </c>
      <c r="K44">
        <v>100</v>
      </c>
      <c r="L44">
        <f t="shared" si="1"/>
        <v>143.62</v>
      </c>
    </row>
    <row r="45" spans="1:14" ht="23.25" thickBot="1">
      <c r="A45" s="10" t="s">
        <v>71</v>
      </c>
      <c r="B45" s="4" t="s">
        <v>51</v>
      </c>
      <c r="C45" s="5">
        <v>1</v>
      </c>
      <c r="D45" s="16"/>
      <c r="E45" s="17" t="s">
        <v>43</v>
      </c>
      <c r="F45" s="10" t="s">
        <v>136</v>
      </c>
      <c r="G45" s="20">
        <v>1550</v>
      </c>
      <c r="H45" s="20"/>
      <c r="I45" s="4" t="s">
        <v>97</v>
      </c>
      <c r="J45" s="28">
        <f>C45*G45/1000</f>
        <v>1.55</v>
      </c>
      <c r="K45">
        <v>31</v>
      </c>
      <c r="L45">
        <f t="shared" si="1"/>
        <v>48.050000000000004</v>
      </c>
    </row>
    <row r="46" spans="1:14" ht="34.5" thickBot="1">
      <c r="A46" s="10" t="s">
        <v>72</v>
      </c>
      <c r="B46" s="4" t="s">
        <v>51</v>
      </c>
      <c r="C46" s="5">
        <v>2</v>
      </c>
      <c r="D46" s="16"/>
      <c r="E46" s="17" t="s">
        <v>43</v>
      </c>
      <c r="F46" s="10" t="s">
        <v>88</v>
      </c>
      <c r="G46" s="20">
        <v>50</v>
      </c>
      <c r="H46" s="20"/>
      <c r="I46" s="4" t="s">
        <v>125</v>
      </c>
      <c r="J46">
        <f>C46</f>
        <v>2</v>
      </c>
      <c r="K46">
        <v>0</v>
      </c>
      <c r="L46">
        <f t="shared" si="1"/>
        <v>0</v>
      </c>
    </row>
    <row r="47" spans="1:14" ht="34.5" thickBot="1">
      <c r="A47" s="10" t="s">
        <v>73</v>
      </c>
      <c r="B47" s="4" t="s">
        <v>51</v>
      </c>
      <c r="C47" s="5">
        <v>8</v>
      </c>
      <c r="D47" s="16"/>
      <c r="E47" s="17" t="s">
        <v>43</v>
      </c>
      <c r="F47" s="10" t="s">
        <v>90</v>
      </c>
      <c r="G47" s="20">
        <v>450</v>
      </c>
      <c r="H47" s="20"/>
      <c r="I47" s="4" t="s">
        <v>126</v>
      </c>
      <c r="J47" s="28">
        <f t="shared" ref="J47:J52" si="15">C47*G47/1000</f>
        <v>3.6</v>
      </c>
      <c r="K47">
        <v>5.6</v>
      </c>
      <c r="L47">
        <f t="shared" si="1"/>
        <v>20.16</v>
      </c>
    </row>
    <row r="48" spans="1:14" ht="23.25" thickBot="1">
      <c r="A48" s="10" t="s">
        <v>74</v>
      </c>
      <c r="B48" s="4" t="s">
        <v>52</v>
      </c>
      <c r="C48" s="5">
        <v>4</v>
      </c>
      <c r="D48" s="16"/>
      <c r="E48" s="17" t="s">
        <v>43</v>
      </c>
      <c r="F48" s="10" t="s">
        <v>85</v>
      </c>
      <c r="G48" s="20">
        <v>1400</v>
      </c>
      <c r="H48" s="20"/>
      <c r="I48" s="4" t="s">
        <v>53</v>
      </c>
      <c r="J48" s="28">
        <f t="shared" si="15"/>
        <v>5.6</v>
      </c>
      <c r="K48">
        <v>14</v>
      </c>
      <c r="L48">
        <f t="shared" si="1"/>
        <v>78.399999999999991</v>
      </c>
      <c r="M48">
        <v>16</v>
      </c>
      <c r="N48">
        <f t="shared" ref="N48:N50" si="16">M48*J48</f>
        <v>89.6</v>
      </c>
    </row>
    <row r="49" spans="1:14" ht="23.25" thickBot="1">
      <c r="A49" s="10" t="s">
        <v>75</v>
      </c>
      <c r="B49" s="4" t="s">
        <v>52</v>
      </c>
      <c r="C49" s="5">
        <v>6</v>
      </c>
      <c r="D49" s="16"/>
      <c r="E49" s="17" t="s">
        <v>43</v>
      </c>
      <c r="F49" s="10" t="s">
        <v>85</v>
      </c>
      <c r="G49" s="20">
        <v>470</v>
      </c>
      <c r="H49" s="20"/>
      <c r="I49" s="4" t="s">
        <v>127</v>
      </c>
      <c r="J49" s="28">
        <f t="shared" si="15"/>
        <v>2.82</v>
      </c>
      <c r="K49">
        <v>14</v>
      </c>
      <c r="L49">
        <f t="shared" si="1"/>
        <v>39.479999999999997</v>
      </c>
      <c r="M49">
        <v>16</v>
      </c>
      <c r="N49">
        <f t="shared" si="16"/>
        <v>45.12</v>
      </c>
    </row>
    <row r="50" spans="1:14" ht="23.25" thickBot="1">
      <c r="A50" s="10" t="s">
        <v>76</v>
      </c>
      <c r="B50" s="4" t="s">
        <v>52</v>
      </c>
      <c r="C50" s="5">
        <v>4</v>
      </c>
      <c r="D50" s="16"/>
      <c r="E50" s="17" t="s">
        <v>43</v>
      </c>
      <c r="F50" s="10" t="s">
        <v>85</v>
      </c>
      <c r="G50" s="20">
        <v>240</v>
      </c>
      <c r="H50" s="20"/>
      <c r="I50" s="4" t="s">
        <v>54</v>
      </c>
      <c r="J50" s="28">
        <f t="shared" si="15"/>
        <v>0.96</v>
      </c>
      <c r="K50">
        <v>14</v>
      </c>
      <c r="L50">
        <f t="shared" si="1"/>
        <v>13.44</v>
      </c>
      <c r="M50">
        <v>16</v>
      </c>
      <c r="N50">
        <f t="shared" si="16"/>
        <v>15.36</v>
      </c>
    </row>
    <row r="51" spans="1:14" ht="15.75" thickBot="1">
      <c r="A51" s="22" t="s">
        <v>77</v>
      </c>
      <c r="B51" s="23" t="s">
        <v>52</v>
      </c>
      <c r="C51" s="24">
        <v>67</v>
      </c>
      <c r="D51" s="25"/>
      <c r="E51" s="26" t="s">
        <v>43</v>
      </c>
      <c r="F51" s="22" t="s">
        <v>89</v>
      </c>
      <c r="G51" s="27">
        <v>280</v>
      </c>
      <c r="H51" s="27"/>
      <c r="I51" s="23" t="s">
        <v>98</v>
      </c>
      <c r="J51" s="28">
        <f t="shared" si="15"/>
        <v>18.760000000000002</v>
      </c>
      <c r="K51">
        <v>6</v>
      </c>
      <c r="L51">
        <f t="shared" si="1"/>
        <v>112.56</v>
      </c>
    </row>
    <row r="52" spans="1:14" ht="15.75" thickBot="1">
      <c r="A52" s="10" t="s">
        <v>78</v>
      </c>
      <c r="B52" s="4" t="s">
        <v>52</v>
      </c>
      <c r="C52" s="5">
        <v>15</v>
      </c>
      <c r="D52" s="16"/>
      <c r="E52" s="17" t="s">
        <v>43</v>
      </c>
      <c r="F52" s="10" t="s">
        <v>89</v>
      </c>
      <c r="G52" s="20">
        <v>1370</v>
      </c>
      <c r="H52" s="20"/>
      <c r="I52" s="4" t="s">
        <v>128</v>
      </c>
      <c r="J52" s="28">
        <f t="shared" si="15"/>
        <v>20.55</v>
      </c>
      <c r="K52">
        <v>6</v>
      </c>
      <c r="L52">
        <f t="shared" si="1"/>
        <v>123.30000000000001</v>
      </c>
    </row>
    <row r="53" spans="1:14" ht="45.75" thickBot="1">
      <c r="A53" s="10" t="s">
        <v>79</v>
      </c>
      <c r="B53" s="4" t="s">
        <v>52</v>
      </c>
      <c r="C53" s="5">
        <v>1</v>
      </c>
      <c r="D53" s="16"/>
      <c r="E53" s="17" t="s">
        <v>43</v>
      </c>
      <c r="F53" s="10" t="s">
        <v>135</v>
      </c>
      <c r="G53" s="20">
        <v>1610</v>
      </c>
      <c r="H53" s="20">
        <v>600</v>
      </c>
      <c r="I53" s="11" t="s">
        <v>124</v>
      </c>
      <c r="J53" s="28">
        <f t="shared" ref="J53:J55" si="17">G53*H53*C53/1000000</f>
        <v>0.96599999999999997</v>
      </c>
      <c r="K53">
        <v>115</v>
      </c>
      <c r="L53">
        <f t="shared" si="1"/>
        <v>111.09</v>
      </c>
    </row>
    <row r="54" spans="1:14" ht="15.75" thickBot="1">
      <c r="A54" s="10" t="s">
        <v>80</v>
      </c>
      <c r="B54" s="6" t="s">
        <v>52</v>
      </c>
      <c r="C54" s="7">
        <v>1</v>
      </c>
      <c r="D54" s="18"/>
      <c r="E54" s="17" t="s">
        <v>43</v>
      </c>
      <c r="F54" s="10" t="s">
        <v>135</v>
      </c>
      <c r="G54" s="20">
        <v>1390</v>
      </c>
      <c r="H54" s="20">
        <v>530</v>
      </c>
      <c r="I54" s="6" t="s">
        <v>99</v>
      </c>
      <c r="J54" s="28">
        <f t="shared" si="17"/>
        <v>0.73670000000000002</v>
      </c>
      <c r="K54">
        <v>118</v>
      </c>
      <c r="L54">
        <f t="shared" si="1"/>
        <v>86.930599999999998</v>
      </c>
    </row>
    <row r="55" spans="1:14" ht="15.75" thickBot="1">
      <c r="A55" s="8" t="s">
        <v>81</v>
      </c>
      <c r="B55" s="6" t="s">
        <v>52</v>
      </c>
      <c r="C55" s="7">
        <v>2</v>
      </c>
      <c r="D55" s="18"/>
      <c r="E55" s="19" t="s">
        <v>43</v>
      </c>
      <c r="F55" s="10" t="s">
        <v>135</v>
      </c>
      <c r="G55" s="21">
        <v>290</v>
      </c>
      <c r="H55" s="21">
        <v>530</v>
      </c>
      <c r="I55" s="6" t="s">
        <v>100</v>
      </c>
      <c r="J55" s="28">
        <f t="shared" si="17"/>
        <v>0.30740000000000001</v>
      </c>
      <c r="K55">
        <v>126</v>
      </c>
      <c r="L55">
        <f t="shared" si="1"/>
        <v>38.732399999999998</v>
      </c>
    </row>
    <row r="56" spans="1:14">
      <c r="A56" s="9"/>
    </row>
    <row r="57" spans="1:14">
      <c r="A57" s="9"/>
    </row>
    <row r="58" spans="1:14">
      <c r="A58" s="9"/>
    </row>
    <row r="59" spans="1:14">
      <c r="A59" s="9"/>
    </row>
    <row r="60" spans="1:14">
      <c r="A60" s="9"/>
    </row>
    <row r="61" spans="1:14">
      <c r="A61" s="9"/>
    </row>
    <row r="62" spans="1:14">
      <c r="A62" s="9"/>
    </row>
    <row r="63" spans="1:14">
      <c r="A63" s="9"/>
    </row>
    <row r="64" spans="1:14">
      <c r="A64" s="9"/>
    </row>
    <row r="65" spans="1:1">
      <c r="A65" s="9"/>
    </row>
    <row r="66" spans="1:1">
      <c r="A66" s="9"/>
    </row>
    <row r="67" spans="1:1">
      <c r="A67" s="9"/>
    </row>
    <row r="68" spans="1:1">
      <c r="A68" s="9"/>
    </row>
    <row r="69" spans="1:1">
      <c r="A69" s="9"/>
    </row>
    <row r="70" spans="1:1">
      <c r="A70" s="9"/>
    </row>
    <row r="71" spans="1:1">
      <c r="A71" s="9"/>
    </row>
    <row r="72" spans="1:1">
      <c r="A72" s="9"/>
    </row>
    <row r="73" spans="1:1">
      <c r="A73" s="9"/>
    </row>
    <row r="74" spans="1:1">
      <c r="A74" s="9"/>
    </row>
    <row r="75" spans="1:1">
      <c r="A75" s="9"/>
    </row>
    <row r="76" spans="1:1">
      <c r="A76" s="9"/>
    </row>
    <row r="77" spans="1:1">
      <c r="A77" s="9"/>
    </row>
    <row r="78" spans="1:1">
      <c r="A78" s="9"/>
    </row>
    <row r="79" spans="1:1">
      <c r="A79" s="9"/>
    </row>
    <row r="80" spans="1:1">
      <c r="A80" s="9"/>
    </row>
    <row r="81" spans="1:1">
      <c r="A81" s="9"/>
    </row>
    <row r="82" spans="1:1">
      <c r="A82" s="9"/>
    </row>
    <row r="83" spans="1:1">
      <c r="A83" s="9"/>
    </row>
    <row r="84" spans="1:1">
      <c r="A84" s="9"/>
    </row>
    <row r="85" spans="1:1">
      <c r="A85" s="9"/>
    </row>
  </sheetData>
  <autoFilter ref="A4:I55">
    <filterColumn colId="7"/>
  </autoFilter>
  <pageMargins left="0.51181102362204722" right="0.15748031496062992" top="0.31496062992125984" bottom="0.86614173228346458" header="0.31496062992125984" footer="0.31496062992125984"/>
  <pageSetup scale="6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2"/>
  <sheetViews>
    <sheetView tabSelected="1" workbookViewId="0">
      <selection activeCell="F2" sqref="F2"/>
    </sheetView>
  </sheetViews>
  <sheetFormatPr baseColWidth="10" defaultRowHeight="15"/>
  <cols>
    <col min="1" max="1" width="5.7109375" customWidth="1"/>
    <col min="2" max="2" width="16" customWidth="1"/>
    <col min="3" max="3" width="6.140625" customWidth="1"/>
    <col min="4" max="4" width="11.42578125" style="13"/>
    <col min="5" max="5" width="11.42578125" style="14"/>
    <col min="6" max="8" width="17.42578125" style="9" customWidth="1"/>
    <col min="9" max="9" width="51.85546875" customWidth="1"/>
    <col min="10" max="10" width="13.7109375" customWidth="1"/>
  </cols>
  <sheetData>
    <row r="1" spans="1:14">
      <c r="A1" t="s">
        <v>1</v>
      </c>
      <c r="E1" s="14" t="s">
        <v>103</v>
      </c>
    </row>
    <row r="2" spans="1:14" ht="20.25">
      <c r="A2" s="1" t="s">
        <v>147</v>
      </c>
      <c r="I2" s="33" t="s">
        <v>139</v>
      </c>
      <c r="L2" s="34">
        <f>SUM(L5:L52)</f>
        <v>1859.1272000000001</v>
      </c>
    </row>
    <row r="3" spans="1:14" ht="15.75" thickBot="1">
      <c r="K3" t="s">
        <v>133</v>
      </c>
      <c r="L3" t="s">
        <v>133</v>
      </c>
      <c r="M3" t="s">
        <v>132</v>
      </c>
      <c r="N3" t="s">
        <v>132</v>
      </c>
    </row>
    <row r="4" spans="1:14" ht="39" thickBot="1">
      <c r="A4" s="2" t="s">
        <v>2</v>
      </c>
      <c r="B4" s="2" t="s">
        <v>3</v>
      </c>
      <c r="C4" s="3" t="s">
        <v>4</v>
      </c>
      <c r="D4" s="3" t="s">
        <v>5</v>
      </c>
      <c r="E4" s="15" t="s">
        <v>83</v>
      </c>
      <c r="F4" s="12" t="s">
        <v>82</v>
      </c>
      <c r="G4" s="12" t="s">
        <v>91</v>
      </c>
      <c r="H4" s="12" t="s">
        <v>129</v>
      </c>
      <c r="I4" s="2" t="s">
        <v>6</v>
      </c>
      <c r="J4" s="31" t="s">
        <v>130</v>
      </c>
      <c r="K4" s="30" t="s">
        <v>131</v>
      </c>
      <c r="L4" s="30" t="s">
        <v>134</v>
      </c>
      <c r="M4" s="30" t="s">
        <v>131</v>
      </c>
      <c r="N4" s="30" t="s">
        <v>134</v>
      </c>
    </row>
    <row r="5" spans="1:14" ht="23.25" thickBot="1">
      <c r="A5" s="10" t="s">
        <v>21</v>
      </c>
      <c r="B5" s="4" t="s">
        <v>7</v>
      </c>
      <c r="C5" s="5">
        <v>4</v>
      </c>
      <c r="D5" s="16"/>
      <c r="E5" s="17" t="s">
        <v>43</v>
      </c>
      <c r="F5" s="10" t="s">
        <v>84</v>
      </c>
      <c r="G5" s="20">
        <v>900</v>
      </c>
      <c r="H5" s="20"/>
      <c r="I5" s="4" t="s">
        <v>8</v>
      </c>
      <c r="J5" s="28">
        <f>C5*G5/1000</f>
        <v>3.6</v>
      </c>
      <c r="K5">
        <v>20</v>
      </c>
      <c r="L5" s="29">
        <f>K5*J5</f>
        <v>72</v>
      </c>
    </row>
    <row r="6" spans="1:14" ht="23.25" thickBot="1">
      <c r="A6" s="10" t="s">
        <v>22</v>
      </c>
      <c r="B6" s="4" t="s">
        <v>7</v>
      </c>
      <c r="C6" s="5">
        <v>2</v>
      </c>
      <c r="D6" s="16"/>
      <c r="E6" s="17" t="s">
        <v>43</v>
      </c>
      <c r="F6" s="10" t="s">
        <v>85</v>
      </c>
      <c r="G6" s="20">
        <v>320</v>
      </c>
      <c r="H6" s="20"/>
      <c r="I6" s="4" t="s">
        <v>119</v>
      </c>
      <c r="J6" s="28">
        <f t="shared" ref="J6:J15" si="0">C6*G6/1000</f>
        <v>0.64</v>
      </c>
      <c r="K6">
        <v>14</v>
      </c>
      <c r="L6" s="29">
        <f>K6*J6</f>
        <v>8.9600000000000009</v>
      </c>
      <c r="M6">
        <v>16</v>
      </c>
      <c r="N6">
        <f>M6*J6</f>
        <v>10.24</v>
      </c>
    </row>
    <row r="7" spans="1:14" ht="23.25" thickBot="1">
      <c r="A7" s="10" t="s">
        <v>23</v>
      </c>
      <c r="B7" s="4" t="s">
        <v>7</v>
      </c>
      <c r="C7" s="5">
        <v>2</v>
      </c>
      <c r="D7" s="16"/>
      <c r="E7" s="17" t="s">
        <v>43</v>
      </c>
      <c r="F7" s="10" t="s">
        <v>86</v>
      </c>
      <c r="G7" s="20">
        <v>320</v>
      </c>
      <c r="H7" s="20"/>
      <c r="I7" s="4" t="s">
        <v>12</v>
      </c>
      <c r="J7" s="28">
        <f t="shared" si="0"/>
        <v>0.64</v>
      </c>
      <c r="K7">
        <v>18</v>
      </c>
      <c r="L7" s="29">
        <f t="shared" ref="L7:L52" si="1">K7*J7</f>
        <v>11.52</v>
      </c>
    </row>
    <row r="8" spans="1:14" ht="23.25" thickBot="1">
      <c r="A8" s="10" t="s">
        <v>118</v>
      </c>
      <c r="B8" s="4" t="s">
        <v>7</v>
      </c>
      <c r="C8" s="5">
        <v>4</v>
      </c>
      <c r="D8" s="16"/>
      <c r="E8" s="17" t="s">
        <v>43</v>
      </c>
      <c r="F8" s="10" t="s">
        <v>86</v>
      </c>
      <c r="G8" s="20">
        <v>1420</v>
      </c>
      <c r="H8" s="20"/>
      <c r="I8" s="4" t="s">
        <v>9</v>
      </c>
      <c r="J8" s="28">
        <f t="shared" si="0"/>
        <v>5.68</v>
      </c>
      <c r="K8">
        <v>18</v>
      </c>
      <c r="L8" s="29">
        <f t="shared" si="1"/>
        <v>102.24</v>
      </c>
    </row>
    <row r="9" spans="1:14" ht="23.25" thickBot="1">
      <c r="A9" s="10" t="s">
        <v>24</v>
      </c>
      <c r="B9" s="4" t="s">
        <v>10</v>
      </c>
      <c r="C9" s="5">
        <v>4</v>
      </c>
      <c r="D9" s="16"/>
      <c r="E9" s="17" t="s">
        <v>43</v>
      </c>
      <c r="F9" s="10" t="s">
        <v>104</v>
      </c>
      <c r="G9" s="20">
        <v>710</v>
      </c>
      <c r="H9" s="20"/>
      <c r="I9" s="4" t="s">
        <v>8</v>
      </c>
      <c r="J9" s="28">
        <f t="shared" si="0"/>
        <v>2.84</v>
      </c>
      <c r="K9">
        <v>18</v>
      </c>
      <c r="L9" s="29">
        <f t="shared" si="1"/>
        <v>51.12</v>
      </c>
    </row>
    <row r="10" spans="1:14" ht="23.25" thickBot="1">
      <c r="A10" s="10" t="s">
        <v>25</v>
      </c>
      <c r="B10" s="4" t="s">
        <v>10</v>
      </c>
      <c r="C10" s="5">
        <v>2</v>
      </c>
      <c r="D10" s="16"/>
      <c r="E10" s="17" t="s">
        <v>43</v>
      </c>
      <c r="F10" s="10" t="s">
        <v>85</v>
      </c>
      <c r="G10" s="20">
        <v>390</v>
      </c>
      <c r="H10" s="20"/>
      <c r="I10" s="4" t="s">
        <v>101</v>
      </c>
      <c r="J10" s="28">
        <f t="shared" si="0"/>
        <v>0.78</v>
      </c>
      <c r="K10">
        <v>14</v>
      </c>
      <c r="L10" s="29">
        <f t="shared" si="1"/>
        <v>10.92</v>
      </c>
      <c r="M10">
        <v>16</v>
      </c>
      <c r="N10">
        <f t="shared" ref="N10" si="2">M10*J10</f>
        <v>12.48</v>
      </c>
    </row>
    <row r="11" spans="1:14" ht="23.25" thickBot="1">
      <c r="A11" s="10" t="s">
        <v>26</v>
      </c>
      <c r="B11" s="4" t="s">
        <v>10</v>
      </c>
      <c r="C11" s="5">
        <v>2</v>
      </c>
      <c r="D11" s="16"/>
      <c r="E11" s="17" t="s">
        <v>43</v>
      </c>
      <c r="F11" s="10" t="s">
        <v>104</v>
      </c>
      <c r="G11" s="20">
        <v>390</v>
      </c>
      <c r="H11" s="20"/>
      <c r="I11" s="4" t="s">
        <v>12</v>
      </c>
      <c r="J11" s="28">
        <f t="shared" si="0"/>
        <v>0.78</v>
      </c>
      <c r="K11">
        <v>18</v>
      </c>
      <c r="L11" s="29">
        <f t="shared" si="1"/>
        <v>14.040000000000001</v>
      </c>
    </row>
    <row r="12" spans="1:14" ht="23.25" thickBot="1">
      <c r="A12" s="10" t="s">
        <v>27</v>
      </c>
      <c r="B12" s="4" t="s">
        <v>10</v>
      </c>
      <c r="C12" s="5">
        <v>2</v>
      </c>
      <c r="D12" s="16"/>
      <c r="E12" s="17" t="s">
        <v>43</v>
      </c>
      <c r="F12" s="10" t="s">
        <v>85</v>
      </c>
      <c r="G12" s="20">
        <v>1420</v>
      </c>
      <c r="H12" s="20"/>
      <c r="I12" s="4" t="s">
        <v>107</v>
      </c>
      <c r="J12" s="28">
        <f t="shared" si="0"/>
        <v>2.84</v>
      </c>
      <c r="K12">
        <v>14</v>
      </c>
      <c r="L12" s="29">
        <f t="shared" si="1"/>
        <v>39.76</v>
      </c>
      <c r="M12">
        <v>16</v>
      </c>
      <c r="N12">
        <f>M12*J12</f>
        <v>45.44</v>
      </c>
    </row>
    <row r="13" spans="1:14" ht="23.25" thickBot="1">
      <c r="A13" s="10" t="s">
        <v>28</v>
      </c>
      <c r="B13" s="4" t="s">
        <v>10</v>
      </c>
      <c r="C13" s="5">
        <v>1</v>
      </c>
      <c r="D13" s="16"/>
      <c r="E13" s="17" t="s">
        <v>43</v>
      </c>
      <c r="F13" s="10" t="s">
        <v>104</v>
      </c>
      <c r="G13" s="20">
        <v>1420</v>
      </c>
      <c r="H13" s="20"/>
      <c r="I13" s="4" t="s">
        <v>106</v>
      </c>
      <c r="J13" s="28">
        <f t="shared" si="0"/>
        <v>1.42</v>
      </c>
      <c r="K13">
        <v>18</v>
      </c>
      <c r="L13" s="29">
        <f t="shared" si="1"/>
        <v>25.56</v>
      </c>
    </row>
    <row r="14" spans="1:14" ht="23.25" thickBot="1">
      <c r="A14" s="10" t="s">
        <v>29</v>
      </c>
      <c r="B14" s="4" t="s">
        <v>10</v>
      </c>
      <c r="C14" s="5">
        <v>2</v>
      </c>
      <c r="D14" s="16"/>
      <c r="E14" s="17" t="s">
        <v>43</v>
      </c>
      <c r="F14" s="10" t="s">
        <v>104</v>
      </c>
      <c r="G14" s="20">
        <v>80</v>
      </c>
      <c r="H14" s="20"/>
      <c r="I14" s="4" t="s">
        <v>140</v>
      </c>
      <c r="J14" s="28">
        <f t="shared" si="0"/>
        <v>0.16</v>
      </c>
      <c r="K14">
        <v>18</v>
      </c>
      <c r="L14" s="29">
        <f t="shared" si="1"/>
        <v>2.88</v>
      </c>
    </row>
    <row r="15" spans="1:14" ht="23.25" thickBot="1">
      <c r="A15" s="10" t="s">
        <v>30</v>
      </c>
      <c r="B15" s="4" t="s">
        <v>10</v>
      </c>
      <c r="C15" s="5">
        <v>2</v>
      </c>
      <c r="D15" s="16"/>
      <c r="E15" s="17" t="s">
        <v>43</v>
      </c>
      <c r="F15" s="10" t="s">
        <v>104</v>
      </c>
      <c r="G15" s="20">
        <v>210</v>
      </c>
      <c r="H15" s="20"/>
      <c r="I15" s="4" t="s">
        <v>141</v>
      </c>
      <c r="J15" s="28">
        <f t="shared" si="0"/>
        <v>0.42</v>
      </c>
      <c r="K15">
        <v>18</v>
      </c>
      <c r="L15" s="29">
        <f t="shared" si="1"/>
        <v>7.56</v>
      </c>
    </row>
    <row r="16" spans="1:14" ht="15.75" thickBot="1">
      <c r="A16" s="10" t="s">
        <v>31</v>
      </c>
      <c r="B16" s="4" t="s">
        <v>10</v>
      </c>
      <c r="C16" s="5">
        <v>2</v>
      </c>
      <c r="D16" s="16"/>
      <c r="E16" s="17" t="s">
        <v>43</v>
      </c>
      <c r="F16" s="10" t="s">
        <v>135</v>
      </c>
      <c r="G16" s="20">
        <v>200</v>
      </c>
      <c r="H16" s="20">
        <v>390</v>
      </c>
      <c r="I16" s="4" t="s">
        <v>110</v>
      </c>
      <c r="J16" s="28">
        <f>G16*H16*C16/1000000</f>
        <v>0.156</v>
      </c>
      <c r="K16">
        <v>120</v>
      </c>
      <c r="L16" s="29">
        <f t="shared" si="1"/>
        <v>18.72</v>
      </c>
    </row>
    <row r="17" spans="1:14" ht="15.75" thickBot="1">
      <c r="A17" s="10" t="s">
        <v>32</v>
      </c>
      <c r="B17" s="4" t="s">
        <v>10</v>
      </c>
      <c r="C17" s="5">
        <v>2</v>
      </c>
      <c r="D17" s="16"/>
      <c r="E17" s="17" t="s">
        <v>43</v>
      </c>
      <c r="F17" s="10" t="s">
        <v>135</v>
      </c>
      <c r="G17" s="20">
        <v>180</v>
      </c>
      <c r="H17" s="20">
        <v>390</v>
      </c>
      <c r="I17" s="4" t="s">
        <v>92</v>
      </c>
      <c r="J17" s="28">
        <f t="shared" ref="J17:J18" si="3">G17*H17*C17/1000000</f>
        <v>0.1404</v>
      </c>
      <c r="K17">
        <v>133</v>
      </c>
      <c r="L17" s="29">
        <f t="shared" si="1"/>
        <v>18.673200000000001</v>
      </c>
    </row>
    <row r="18" spans="1:14" ht="15.75" thickBot="1">
      <c r="A18" s="10" t="s">
        <v>102</v>
      </c>
      <c r="B18" s="6" t="s">
        <v>10</v>
      </c>
      <c r="C18" s="7">
        <v>1</v>
      </c>
      <c r="D18" s="18"/>
      <c r="E18" s="17" t="s">
        <v>43</v>
      </c>
      <c r="F18" s="10" t="s">
        <v>135</v>
      </c>
      <c r="G18" s="20">
        <v>200</v>
      </c>
      <c r="H18" s="20">
        <v>1490</v>
      </c>
      <c r="I18" s="6" t="s">
        <v>142</v>
      </c>
      <c r="J18" s="28">
        <f t="shared" si="3"/>
        <v>0.29799999999999999</v>
      </c>
      <c r="K18">
        <v>115</v>
      </c>
      <c r="L18" s="29">
        <f t="shared" si="1"/>
        <v>34.269999999999996</v>
      </c>
    </row>
    <row r="19" spans="1:14" ht="23.25" thickBot="1">
      <c r="A19" s="10" t="s">
        <v>33</v>
      </c>
      <c r="B19" s="4" t="s">
        <v>14</v>
      </c>
      <c r="C19" s="5">
        <v>4</v>
      </c>
      <c r="D19" s="16"/>
      <c r="E19" s="17" t="s">
        <v>114</v>
      </c>
      <c r="F19" s="10" t="s">
        <v>84</v>
      </c>
      <c r="G19" s="20">
        <v>720</v>
      </c>
      <c r="H19" s="20"/>
      <c r="I19" s="4" t="s">
        <v>143</v>
      </c>
      <c r="J19" s="28">
        <f t="shared" ref="J19:J20" si="4">C19*G19/1000</f>
        <v>2.88</v>
      </c>
      <c r="K19">
        <v>0</v>
      </c>
      <c r="L19" s="29">
        <f t="shared" si="1"/>
        <v>0</v>
      </c>
      <c r="M19">
        <v>16</v>
      </c>
      <c r="N19">
        <f t="shared" ref="N19:N20" si="5">M19*J19</f>
        <v>46.08</v>
      </c>
    </row>
    <row r="20" spans="1:14" ht="23.25" thickBot="1">
      <c r="A20" s="10" t="s">
        <v>34</v>
      </c>
      <c r="B20" s="4" t="s">
        <v>14</v>
      </c>
      <c r="C20" s="5">
        <v>2</v>
      </c>
      <c r="D20" s="16"/>
      <c r="E20" s="17" t="s">
        <v>43</v>
      </c>
      <c r="F20" s="10" t="s">
        <v>85</v>
      </c>
      <c r="G20" s="20">
        <v>30</v>
      </c>
      <c r="H20" s="20"/>
      <c r="I20" s="4" t="s">
        <v>111</v>
      </c>
      <c r="J20" s="28">
        <f t="shared" si="4"/>
        <v>0.06</v>
      </c>
      <c r="K20">
        <v>14</v>
      </c>
      <c r="L20" s="29">
        <f t="shared" si="1"/>
        <v>0.84</v>
      </c>
      <c r="M20">
        <v>16</v>
      </c>
      <c r="N20">
        <f t="shared" si="5"/>
        <v>0.96</v>
      </c>
    </row>
    <row r="21" spans="1:14" ht="15.75" thickBot="1">
      <c r="A21" s="10" t="s">
        <v>35</v>
      </c>
      <c r="B21" s="4" t="s">
        <v>14</v>
      </c>
      <c r="C21" s="5">
        <v>2</v>
      </c>
      <c r="D21" s="16"/>
      <c r="E21" s="17" t="s">
        <v>43</v>
      </c>
      <c r="F21" s="10" t="s">
        <v>88</v>
      </c>
      <c r="G21" s="20"/>
      <c r="H21" s="20"/>
      <c r="I21" s="4" t="s">
        <v>112</v>
      </c>
      <c r="J21">
        <f>C21</f>
        <v>2</v>
      </c>
      <c r="K21">
        <v>10</v>
      </c>
      <c r="L21" s="29">
        <f t="shared" si="1"/>
        <v>20</v>
      </c>
    </row>
    <row r="22" spans="1:14" ht="23.25" thickBot="1">
      <c r="A22" s="10" t="s">
        <v>36</v>
      </c>
      <c r="B22" s="4" t="s">
        <v>14</v>
      </c>
      <c r="C22" s="5">
        <v>3</v>
      </c>
      <c r="D22" s="16"/>
      <c r="E22" s="17" t="s">
        <v>114</v>
      </c>
      <c r="F22" s="10" t="s">
        <v>85</v>
      </c>
      <c r="G22" s="20">
        <v>1700</v>
      </c>
      <c r="H22" s="20"/>
      <c r="I22" s="4" t="s">
        <v>113</v>
      </c>
      <c r="J22" s="28">
        <f t="shared" ref="J22" si="6">C22*G22/1000</f>
        <v>5.0999999999999996</v>
      </c>
      <c r="K22">
        <v>0</v>
      </c>
      <c r="L22" s="29">
        <f t="shared" si="1"/>
        <v>0</v>
      </c>
    </row>
    <row r="23" spans="1:14" ht="15.75" thickBot="1">
      <c r="A23" s="10" t="s">
        <v>37</v>
      </c>
      <c r="B23" s="4" t="s">
        <v>14</v>
      </c>
      <c r="C23" s="5">
        <v>1</v>
      </c>
      <c r="D23" s="16"/>
      <c r="E23" s="17" t="s">
        <v>43</v>
      </c>
      <c r="F23" s="10" t="s">
        <v>135</v>
      </c>
      <c r="G23" s="20">
        <v>1700</v>
      </c>
      <c r="H23" s="20">
        <v>800</v>
      </c>
      <c r="I23" s="4" t="s">
        <v>18</v>
      </c>
      <c r="J23" s="28">
        <f t="shared" ref="J23" si="7">G23*H23*C23/1000000</f>
        <v>1.36</v>
      </c>
      <c r="K23">
        <v>115</v>
      </c>
      <c r="L23" s="29">
        <f t="shared" si="1"/>
        <v>156.4</v>
      </c>
    </row>
    <row r="24" spans="1:14" ht="23.25" thickBot="1">
      <c r="A24" s="10" t="s">
        <v>40</v>
      </c>
      <c r="B24" s="4" t="s">
        <v>19</v>
      </c>
      <c r="C24" s="5">
        <v>4</v>
      </c>
      <c r="D24" s="16"/>
      <c r="E24" s="17" t="s">
        <v>43</v>
      </c>
      <c r="F24" s="10" t="s">
        <v>86</v>
      </c>
      <c r="G24" s="20">
        <v>900</v>
      </c>
      <c r="H24" s="20"/>
      <c r="I24" s="4" t="s">
        <v>20</v>
      </c>
      <c r="J24" s="28">
        <f t="shared" ref="J24:J27" si="8">C24*G24/1000</f>
        <v>3.6</v>
      </c>
      <c r="K24">
        <v>18</v>
      </c>
      <c r="L24" s="29">
        <f t="shared" si="1"/>
        <v>64.8</v>
      </c>
    </row>
    <row r="25" spans="1:14" ht="23.25" thickBot="1">
      <c r="A25" s="10" t="s">
        <v>41</v>
      </c>
      <c r="B25" s="4" t="s">
        <v>19</v>
      </c>
      <c r="C25" s="5">
        <v>2</v>
      </c>
      <c r="D25" s="16"/>
      <c r="E25" s="17" t="s">
        <v>43</v>
      </c>
      <c r="F25" s="10" t="s">
        <v>86</v>
      </c>
      <c r="G25" s="20">
        <v>700</v>
      </c>
      <c r="H25" s="20"/>
      <c r="I25" s="4" t="s">
        <v>117</v>
      </c>
      <c r="J25" s="28">
        <f t="shared" si="8"/>
        <v>1.4</v>
      </c>
      <c r="K25">
        <v>18</v>
      </c>
      <c r="L25" s="29">
        <f t="shared" si="1"/>
        <v>25.2</v>
      </c>
    </row>
    <row r="26" spans="1:14" ht="23.25" thickBot="1">
      <c r="A26" s="10" t="s">
        <v>42</v>
      </c>
      <c r="B26" s="4" t="s">
        <v>19</v>
      </c>
      <c r="C26" s="5">
        <v>2</v>
      </c>
      <c r="D26" s="16"/>
      <c r="E26" s="17" t="s">
        <v>43</v>
      </c>
      <c r="F26" s="10" t="s">
        <v>85</v>
      </c>
      <c r="G26" s="20">
        <v>620</v>
      </c>
      <c r="H26" s="20"/>
      <c r="I26" s="4" t="s">
        <v>116</v>
      </c>
      <c r="J26" s="28">
        <f t="shared" si="8"/>
        <v>1.24</v>
      </c>
      <c r="K26">
        <v>14</v>
      </c>
      <c r="L26" s="29">
        <f t="shared" si="1"/>
        <v>17.36</v>
      </c>
      <c r="M26">
        <v>16</v>
      </c>
      <c r="N26">
        <f>M26*J26</f>
        <v>19.84</v>
      </c>
    </row>
    <row r="27" spans="1:14" ht="23.25" thickBot="1">
      <c r="A27" s="10" t="s">
        <v>56</v>
      </c>
      <c r="B27" s="4" t="s">
        <v>19</v>
      </c>
      <c r="C27" s="5">
        <v>2</v>
      </c>
      <c r="D27" s="16"/>
      <c r="E27" s="17" t="s">
        <v>43</v>
      </c>
      <c r="F27" s="10" t="s">
        <v>86</v>
      </c>
      <c r="G27" s="20">
        <v>1440</v>
      </c>
      <c r="H27" s="20"/>
      <c r="I27" s="4" t="s">
        <v>144</v>
      </c>
      <c r="J27" s="28">
        <f t="shared" si="8"/>
        <v>2.88</v>
      </c>
      <c r="K27">
        <v>18</v>
      </c>
      <c r="L27" s="29">
        <f t="shared" si="1"/>
        <v>51.839999999999996</v>
      </c>
    </row>
    <row r="28" spans="1:14" ht="23.25" thickBot="1">
      <c r="A28" s="10" t="s">
        <v>57</v>
      </c>
      <c r="B28" s="4" t="s">
        <v>19</v>
      </c>
      <c r="C28" s="5">
        <v>4</v>
      </c>
      <c r="D28" s="16"/>
      <c r="E28" s="17" t="s">
        <v>43</v>
      </c>
      <c r="F28" s="10" t="s">
        <v>88</v>
      </c>
      <c r="G28" s="20"/>
      <c r="H28" s="20"/>
      <c r="I28" s="4" t="s">
        <v>55</v>
      </c>
      <c r="J28" s="28">
        <f>C28</f>
        <v>4</v>
      </c>
      <c r="K28">
        <v>5</v>
      </c>
      <c r="L28" s="29">
        <f t="shared" si="1"/>
        <v>20</v>
      </c>
    </row>
    <row r="29" spans="1:14" ht="23.25" thickBot="1">
      <c r="A29" s="10" t="s">
        <v>58</v>
      </c>
      <c r="B29" s="4" t="s">
        <v>19</v>
      </c>
      <c r="C29" s="5">
        <v>4</v>
      </c>
      <c r="D29" s="16"/>
      <c r="E29" s="17" t="s">
        <v>43</v>
      </c>
      <c r="F29" s="10" t="s">
        <v>85</v>
      </c>
      <c r="G29" s="20">
        <v>620</v>
      </c>
      <c r="H29" s="20"/>
      <c r="I29" s="4" t="s">
        <v>120</v>
      </c>
      <c r="J29" s="28">
        <f>C29*G29/1000</f>
        <v>2.48</v>
      </c>
      <c r="K29">
        <v>14</v>
      </c>
      <c r="L29" s="29">
        <f t="shared" si="1"/>
        <v>34.72</v>
      </c>
    </row>
    <row r="30" spans="1:14" ht="15.75" thickBot="1">
      <c r="A30" s="10" t="s">
        <v>115</v>
      </c>
      <c r="B30" s="6" t="s">
        <v>19</v>
      </c>
      <c r="C30" s="7">
        <v>4</v>
      </c>
      <c r="D30" s="18"/>
      <c r="E30" s="17" t="s">
        <v>43</v>
      </c>
      <c r="F30" s="10" t="s">
        <v>88</v>
      </c>
      <c r="G30" s="20"/>
      <c r="H30" s="20"/>
      <c r="I30" s="6" t="s">
        <v>44</v>
      </c>
      <c r="J30" s="28">
        <f>C30</f>
        <v>4</v>
      </c>
      <c r="K30">
        <v>10</v>
      </c>
      <c r="L30" s="29">
        <f t="shared" si="1"/>
        <v>40</v>
      </c>
    </row>
    <row r="31" spans="1:14" ht="15.75" thickBot="1">
      <c r="A31" s="10" t="s">
        <v>59</v>
      </c>
      <c r="B31" s="4" t="s">
        <v>45</v>
      </c>
      <c r="C31" s="5">
        <v>1</v>
      </c>
      <c r="D31" s="16"/>
      <c r="E31" s="17" t="s">
        <v>43</v>
      </c>
      <c r="F31" s="10" t="s">
        <v>87</v>
      </c>
      <c r="G31" s="20">
        <v>130</v>
      </c>
      <c r="H31" s="20">
        <v>230</v>
      </c>
      <c r="I31" s="4" t="s">
        <v>94</v>
      </c>
      <c r="J31" s="28">
        <f t="shared" ref="J31:J32" si="9">G31*H31*C31/1000000</f>
        <v>2.9899999999999999E-2</v>
      </c>
      <c r="K31">
        <v>366</v>
      </c>
      <c r="L31" s="29">
        <f t="shared" si="1"/>
        <v>10.9434</v>
      </c>
    </row>
    <row r="32" spans="1:14" ht="15.75" thickBot="1">
      <c r="A32" s="10" t="s">
        <v>60</v>
      </c>
      <c r="B32" s="4" t="s">
        <v>45</v>
      </c>
      <c r="C32" s="5">
        <v>1</v>
      </c>
      <c r="D32" s="16"/>
      <c r="E32" s="17" t="s">
        <v>43</v>
      </c>
      <c r="F32" s="10" t="s">
        <v>87</v>
      </c>
      <c r="G32" s="20">
        <v>130</v>
      </c>
      <c r="H32" s="20">
        <v>120</v>
      </c>
      <c r="I32" s="4" t="s">
        <v>95</v>
      </c>
      <c r="J32" s="28">
        <f t="shared" si="9"/>
        <v>1.5599999999999999E-2</v>
      </c>
      <c r="K32">
        <v>366</v>
      </c>
      <c r="L32" s="29">
        <f t="shared" si="1"/>
        <v>5.7096</v>
      </c>
    </row>
    <row r="33" spans="1:14" ht="23.25" thickBot="1">
      <c r="A33" s="10" t="s">
        <v>61</v>
      </c>
      <c r="B33" s="4" t="s">
        <v>45</v>
      </c>
      <c r="C33" s="5">
        <v>2</v>
      </c>
      <c r="D33" s="16"/>
      <c r="E33" s="17" t="s">
        <v>43</v>
      </c>
      <c r="F33" s="10" t="s">
        <v>85</v>
      </c>
      <c r="G33" s="20">
        <v>100</v>
      </c>
      <c r="H33" s="20"/>
      <c r="I33" s="4" t="s">
        <v>46</v>
      </c>
      <c r="J33" s="28">
        <f>C33*G33/1000</f>
        <v>0.2</v>
      </c>
      <c r="K33">
        <v>14</v>
      </c>
      <c r="L33" s="29">
        <f t="shared" si="1"/>
        <v>2.8000000000000003</v>
      </c>
      <c r="M33">
        <v>16</v>
      </c>
      <c r="N33">
        <f>M33*J33</f>
        <v>3.2</v>
      </c>
    </row>
    <row r="34" spans="1:14" ht="23.25" thickBot="1">
      <c r="A34" s="10" t="s">
        <v>62</v>
      </c>
      <c r="B34" s="4" t="s">
        <v>45</v>
      </c>
      <c r="C34" s="5">
        <v>1</v>
      </c>
      <c r="D34" s="16"/>
      <c r="E34" s="17" t="s">
        <v>43</v>
      </c>
      <c r="F34" s="10" t="s">
        <v>88</v>
      </c>
      <c r="G34" s="20">
        <v>180</v>
      </c>
      <c r="H34" s="20">
        <v>130</v>
      </c>
      <c r="I34" s="4" t="s">
        <v>121</v>
      </c>
      <c r="J34">
        <f>C34</f>
        <v>1</v>
      </c>
      <c r="K34" s="35">
        <v>119</v>
      </c>
      <c r="L34" s="29">
        <f t="shared" si="1"/>
        <v>119</v>
      </c>
    </row>
    <row r="35" spans="1:14" ht="23.25" thickBot="1">
      <c r="A35" s="8" t="s">
        <v>64</v>
      </c>
      <c r="B35" s="6" t="s">
        <v>47</v>
      </c>
      <c r="C35" s="7">
        <v>2</v>
      </c>
      <c r="D35" s="18"/>
      <c r="E35" s="17" t="s">
        <v>43</v>
      </c>
      <c r="F35" s="10" t="s">
        <v>87</v>
      </c>
      <c r="G35" s="20">
        <v>140</v>
      </c>
      <c r="H35" s="20">
        <v>100</v>
      </c>
      <c r="I35" s="6" t="s">
        <v>96</v>
      </c>
      <c r="J35" s="28">
        <f t="shared" ref="J35" si="10">G35*H35*C35/1000000</f>
        <v>2.8000000000000001E-2</v>
      </c>
      <c r="K35">
        <v>366</v>
      </c>
      <c r="L35" s="29">
        <f t="shared" si="1"/>
        <v>10.247999999999999</v>
      </c>
    </row>
    <row r="36" spans="1:14" ht="34.5" thickBot="1">
      <c r="A36" s="8" t="s">
        <v>65</v>
      </c>
      <c r="B36" s="4" t="s">
        <v>47</v>
      </c>
      <c r="C36" s="5">
        <v>4</v>
      </c>
      <c r="D36" s="16"/>
      <c r="E36" s="17" t="s">
        <v>43</v>
      </c>
      <c r="F36" s="10" t="s">
        <v>88</v>
      </c>
      <c r="G36" s="20"/>
      <c r="H36" s="20"/>
      <c r="I36" s="4" t="s">
        <v>137</v>
      </c>
      <c r="J36">
        <f>C36</f>
        <v>4</v>
      </c>
      <c r="K36">
        <v>5</v>
      </c>
      <c r="L36" s="29">
        <f t="shared" si="1"/>
        <v>20</v>
      </c>
    </row>
    <row r="37" spans="1:14" ht="23.25" thickBot="1">
      <c r="A37" s="8" t="s">
        <v>66</v>
      </c>
      <c r="B37" s="4" t="s">
        <v>47</v>
      </c>
      <c r="C37" s="5">
        <v>1</v>
      </c>
      <c r="D37" s="16"/>
      <c r="E37" s="17" t="s">
        <v>43</v>
      </c>
      <c r="F37" s="10" t="s">
        <v>85</v>
      </c>
      <c r="G37" s="20">
        <v>80</v>
      </c>
      <c r="H37" s="20"/>
      <c r="I37" s="4" t="s">
        <v>48</v>
      </c>
      <c r="J37" s="28">
        <f t="shared" ref="J37:J40" si="11">C37*G37/1000</f>
        <v>0.08</v>
      </c>
      <c r="K37">
        <v>14</v>
      </c>
      <c r="L37" s="29">
        <f t="shared" si="1"/>
        <v>1.1200000000000001</v>
      </c>
      <c r="M37">
        <v>16</v>
      </c>
      <c r="N37">
        <f t="shared" ref="N37:N39" si="12">M37*J37</f>
        <v>1.28</v>
      </c>
    </row>
    <row r="38" spans="1:14" ht="23.25" thickBot="1">
      <c r="A38" s="8" t="s">
        <v>67</v>
      </c>
      <c r="B38" s="4" t="s">
        <v>47</v>
      </c>
      <c r="C38" s="5">
        <v>2</v>
      </c>
      <c r="D38" s="16"/>
      <c r="E38" s="17" t="s">
        <v>43</v>
      </c>
      <c r="F38" s="10" t="s">
        <v>85</v>
      </c>
      <c r="G38" s="20">
        <v>600</v>
      </c>
      <c r="H38" s="20"/>
      <c r="I38" s="4" t="s">
        <v>145</v>
      </c>
      <c r="J38" s="28">
        <f t="shared" si="11"/>
        <v>1.2</v>
      </c>
      <c r="K38">
        <v>14</v>
      </c>
      <c r="L38" s="29">
        <f t="shared" si="1"/>
        <v>16.8</v>
      </c>
      <c r="M38">
        <v>16</v>
      </c>
      <c r="N38">
        <f t="shared" si="12"/>
        <v>19.2</v>
      </c>
    </row>
    <row r="39" spans="1:14" ht="23.25" thickBot="1">
      <c r="A39" s="8" t="s">
        <v>68</v>
      </c>
      <c r="B39" s="4" t="s">
        <v>47</v>
      </c>
      <c r="C39" s="5">
        <v>2</v>
      </c>
      <c r="D39" s="16"/>
      <c r="E39" s="17" t="s">
        <v>43</v>
      </c>
      <c r="F39" s="10" t="s">
        <v>85</v>
      </c>
      <c r="G39" s="20">
        <v>680</v>
      </c>
      <c r="H39" s="20"/>
      <c r="I39" s="4" t="s">
        <v>50</v>
      </c>
      <c r="J39" s="28">
        <f t="shared" si="11"/>
        <v>1.36</v>
      </c>
      <c r="K39">
        <v>14</v>
      </c>
      <c r="L39" s="29">
        <f t="shared" si="1"/>
        <v>19.040000000000003</v>
      </c>
      <c r="M39">
        <v>16</v>
      </c>
      <c r="N39">
        <f t="shared" si="12"/>
        <v>21.76</v>
      </c>
    </row>
    <row r="40" spans="1:14" ht="23.25" thickBot="1">
      <c r="A40" s="8" t="s">
        <v>69</v>
      </c>
      <c r="B40" s="4" t="s">
        <v>47</v>
      </c>
      <c r="C40" s="5">
        <v>1</v>
      </c>
      <c r="D40" s="16"/>
      <c r="E40" s="17" t="s">
        <v>43</v>
      </c>
      <c r="F40" s="10" t="s">
        <v>86</v>
      </c>
      <c r="G40" s="20">
        <v>40</v>
      </c>
      <c r="H40" s="20"/>
      <c r="I40" s="4" t="s">
        <v>122</v>
      </c>
      <c r="J40" s="28">
        <f t="shared" si="11"/>
        <v>0.04</v>
      </c>
      <c r="K40">
        <v>18</v>
      </c>
      <c r="L40" s="29">
        <f t="shared" si="1"/>
        <v>0.72</v>
      </c>
    </row>
    <row r="41" spans="1:14" ht="34.5" thickBot="1">
      <c r="A41" s="36" t="s">
        <v>70</v>
      </c>
      <c r="B41" s="23" t="s">
        <v>47</v>
      </c>
      <c r="C41" s="24">
        <v>1</v>
      </c>
      <c r="D41" s="25"/>
      <c r="E41" s="26" t="s">
        <v>43</v>
      </c>
      <c r="F41" s="22" t="s">
        <v>135</v>
      </c>
      <c r="G41" s="27">
        <v>1670</v>
      </c>
      <c r="H41" s="27">
        <v>860</v>
      </c>
      <c r="I41" s="37" t="s">
        <v>123</v>
      </c>
      <c r="J41" s="28">
        <f t="shared" ref="J41" si="13">G41*H41*C41/1000000</f>
        <v>1.4361999999999999</v>
      </c>
      <c r="K41">
        <v>100</v>
      </c>
      <c r="L41" s="29">
        <f t="shared" si="1"/>
        <v>143.62</v>
      </c>
    </row>
    <row r="42" spans="1:14" ht="23.25" thickBot="1">
      <c r="A42" s="10" t="s">
        <v>71</v>
      </c>
      <c r="B42" s="4" t="s">
        <v>51</v>
      </c>
      <c r="C42" s="5">
        <v>1</v>
      </c>
      <c r="D42" s="16"/>
      <c r="E42" s="17" t="s">
        <v>43</v>
      </c>
      <c r="F42" s="10" t="s">
        <v>146</v>
      </c>
      <c r="G42" s="20">
        <v>1550</v>
      </c>
      <c r="H42" s="20"/>
      <c r="I42" s="4" t="s">
        <v>97</v>
      </c>
      <c r="J42" s="28">
        <f>C42*G42/1000</f>
        <v>1.55</v>
      </c>
      <c r="K42">
        <v>23</v>
      </c>
      <c r="L42" s="29">
        <f t="shared" si="1"/>
        <v>35.65</v>
      </c>
    </row>
    <row r="43" spans="1:14" ht="34.5" thickBot="1">
      <c r="A43" s="10" t="s">
        <v>72</v>
      </c>
      <c r="B43" s="4" t="s">
        <v>51</v>
      </c>
      <c r="C43" s="5">
        <v>2</v>
      </c>
      <c r="D43" s="16"/>
      <c r="E43" s="17" t="s">
        <v>43</v>
      </c>
      <c r="F43" s="10" t="s">
        <v>88</v>
      </c>
      <c r="G43" s="20">
        <v>50</v>
      </c>
      <c r="H43" s="20"/>
      <c r="I43" s="4" t="s">
        <v>125</v>
      </c>
      <c r="J43" s="28">
        <f>C43</f>
        <v>2</v>
      </c>
      <c r="L43" s="29">
        <f t="shared" si="1"/>
        <v>0</v>
      </c>
    </row>
    <row r="44" spans="1:14" ht="34.5" thickBot="1">
      <c r="A44" s="10" t="s">
        <v>73</v>
      </c>
      <c r="B44" s="4" t="s">
        <v>51</v>
      </c>
      <c r="C44" s="5">
        <v>8</v>
      </c>
      <c r="D44" s="16"/>
      <c r="E44" s="17" t="s">
        <v>43</v>
      </c>
      <c r="F44" s="10" t="s">
        <v>90</v>
      </c>
      <c r="G44" s="20">
        <v>450</v>
      </c>
      <c r="H44" s="20"/>
      <c r="I44" s="4" t="s">
        <v>126</v>
      </c>
      <c r="J44" s="28">
        <f t="shared" ref="J44:J49" si="14">C44*G44/1000</f>
        <v>3.6</v>
      </c>
      <c r="K44">
        <v>5.6</v>
      </c>
      <c r="L44" s="29">
        <f t="shared" si="1"/>
        <v>20.16</v>
      </c>
    </row>
    <row r="45" spans="1:14" ht="23.25" thickBot="1">
      <c r="A45" s="10" t="s">
        <v>74</v>
      </c>
      <c r="B45" s="4" t="s">
        <v>52</v>
      </c>
      <c r="C45" s="5">
        <v>4</v>
      </c>
      <c r="D45" s="16"/>
      <c r="E45" s="17" t="s">
        <v>43</v>
      </c>
      <c r="F45" s="10" t="s">
        <v>85</v>
      </c>
      <c r="G45" s="20">
        <v>1400</v>
      </c>
      <c r="H45" s="20"/>
      <c r="I45" s="4" t="s">
        <v>53</v>
      </c>
      <c r="J45" s="28">
        <f t="shared" si="14"/>
        <v>5.6</v>
      </c>
      <c r="K45">
        <v>14</v>
      </c>
      <c r="L45" s="29">
        <f t="shared" si="1"/>
        <v>78.399999999999991</v>
      </c>
      <c r="M45">
        <v>16</v>
      </c>
      <c r="N45">
        <f t="shared" ref="N45:N47" si="15">M45*J45</f>
        <v>89.6</v>
      </c>
    </row>
    <row r="46" spans="1:14" ht="23.25" thickBot="1">
      <c r="A46" s="10" t="s">
        <v>75</v>
      </c>
      <c r="B46" s="4" t="s">
        <v>52</v>
      </c>
      <c r="C46" s="5">
        <v>6</v>
      </c>
      <c r="D46" s="16"/>
      <c r="E46" s="17" t="s">
        <v>43</v>
      </c>
      <c r="F46" s="10" t="s">
        <v>85</v>
      </c>
      <c r="G46" s="20">
        <v>470</v>
      </c>
      <c r="H46" s="20"/>
      <c r="I46" s="4" t="s">
        <v>127</v>
      </c>
      <c r="J46" s="28">
        <f t="shared" si="14"/>
        <v>2.82</v>
      </c>
      <c r="K46">
        <v>14</v>
      </c>
      <c r="L46" s="29">
        <f t="shared" si="1"/>
        <v>39.479999999999997</v>
      </c>
      <c r="M46">
        <v>16</v>
      </c>
      <c r="N46">
        <f t="shared" si="15"/>
        <v>45.12</v>
      </c>
    </row>
    <row r="47" spans="1:14" ht="23.25" thickBot="1">
      <c r="A47" s="10" t="s">
        <v>76</v>
      </c>
      <c r="B47" s="4" t="s">
        <v>52</v>
      </c>
      <c r="C47" s="5">
        <v>4</v>
      </c>
      <c r="D47" s="16"/>
      <c r="E47" s="17" t="s">
        <v>43</v>
      </c>
      <c r="F47" s="10" t="s">
        <v>85</v>
      </c>
      <c r="G47" s="20">
        <v>240</v>
      </c>
      <c r="H47" s="20"/>
      <c r="I47" s="4" t="s">
        <v>54</v>
      </c>
      <c r="J47" s="28">
        <f t="shared" si="14"/>
        <v>0.96</v>
      </c>
      <c r="K47">
        <v>14</v>
      </c>
      <c r="L47" s="29">
        <f t="shared" si="1"/>
        <v>13.44</v>
      </c>
      <c r="M47">
        <v>16</v>
      </c>
      <c r="N47">
        <f t="shared" si="15"/>
        <v>15.36</v>
      </c>
    </row>
    <row r="48" spans="1:14" ht="15.75" thickBot="1">
      <c r="A48" s="38" t="s">
        <v>77</v>
      </c>
      <c r="B48" s="39" t="s">
        <v>52</v>
      </c>
      <c r="C48" s="40">
        <v>67</v>
      </c>
      <c r="D48" s="41"/>
      <c r="E48" s="42" t="s">
        <v>43</v>
      </c>
      <c r="F48" s="38" t="s">
        <v>89</v>
      </c>
      <c r="G48" s="43">
        <v>280</v>
      </c>
      <c r="H48" s="43"/>
      <c r="I48" s="39" t="s">
        <v>98</v>
      </c>
      <c r="J48" s="28">
        <f t="shared" si="14"/>
        <v>18.760000000000002</v>
      </c>
      <c r="K48">
        <v>6</v>
      </c>
      <c r="L48" s="29">
        <f t="shared" si="1"/>
        <v>112.56</v>
      </c>
    </row>
    <row r="49" spans="1:12" ht="15.75" thickBot="1">
      <c r="A49" s="10" t="s">
        <v>78</v>
      </c>
      <c r="B49" s="4" t="s">
        <v>52</v>
      </c>
      <c r="C49" s="5">
        <v>15</v>
      </c>
      <c r="D49" s="16"/>
      <c r="E49" s="17" t="s">
        <v>43</v>
      </c>
      <c r="F49" s="10" t="s">
        <v>89</v>
      </c>
      <c r="G49" s="20">
        <v>1370</v>
      </c>
      <c r="H49" s="20"/>
      <c r="I49" s="4" t="s">
        <v>128</v>
      </c>
      <c r="J49" s="28">
        <f t="shared" si="14"/>
        <v>20.55</v>
      </c>
      <c r="K49">
        <v>6</v>
      </c>
      <c r="L49" s="29">
        <f t="shared" si="1"/>
        <v>123.30000000000001</v>
      </c>
    </row>
    <row r="50" spans="1:12" ht="45.75" thickBot="1">
      <c r="A50" s="22" t="s">
        <v>79</v>
      </c>
      <c r="B50" s="23" t="s">
        <v>52</v>
      </c>
      <c r="C50" s="24">
        <v>1</v>
      </c>
      <c r="D50" s="25"/>
      <c r="E50" s="26" t="s">
        <v>43</v>
      </c>
      <c r="F50" s="22" t="s">
        <v>135</v>
      </c>
      <c r="G50" s="27">
        <v>1610</v>
      </c>
      <c r="H50" s="27">
        <v>600</v>
      </c>
      <c r="I50" s="37" t="s">
        <v>124</v>
      </c>
      <c r="J50" s="28">
        <f t="shared" ref="J50:J52" si="16">G50*H50*C50/1000000</f>
        <v>0.96599999999999997</v>
      </c>
      <c r="K50">
        <v>115</v>
      </c>
      <c r="L50" s="29">
        <f t="shared" si="1"/>
        <v>111.09</v>
      </c>
    </row>
    <row r="51" spans="1:12" ht="15.75" thickBot="1">
      <c r="A51" s="10" t="s">
        <v>80</v>
      </c>
      <c r="B51" s="6" t="s">
        <v>52</v>
      </c>
      <c r="C51" s="7">
        <v>1</v>
      </c>
      <c r="D51" s="18"/>
      <c r="E51" s="17" t="s">
        <v>43</v>
      </c>
      <c r="F51" s="10" t="s">
        <v>135</v>
      </c>
      <c r="G51" s="20">
        <v>1390</v>
      </c>
      <c r="H51" s="20">
        <v>530</v>
      </c>
      <c r="I51" s="6" t="s">
        <v>99</v>
      </c>
      <c r="J51" s="28">
        <f t="shared" si="16"/>
        <v>0.73670000000000002</v>
      </c>
      <c r="K51">
        <v>118</v>
      </c>
      <c r="L51" s="29">
        <f t="shared" si="1"/>
        <v>86.930599999999998</v>
      </c>
    </row>
    <row r="52" spans="1:12" ht="15.75" thickBot="1">
      <c r="A52" s="8" t="s">
        <v>81</v>
      </c>
      <c r="B52" s="6" t="s">
        <v>52</v>
      </c>
      <c r="C52" s="7">
        <v>2</v>
      </c>
      <c r="D52" s="18"/>
      <c r="E52" s="19" t="s">
        <v>43</v>
      </c>
      <c r="F52" s="8" t="s">
        <v>135</v>
      </c>
      <c r="G52" s="21">
        <v>290</v>
      </c>
      <c r="H52" s="21">
        <v>530</v>
      </c>
      <c r="I52" s="6" t="s">
        <v>100</v>
      </c>
      <c r="J52" s="28">
        <f t="shared" si="16"/>
        <v>0.30740000000000001</v>
      </c>
      <c r="K52">
        <v>126</v>
      </c>
      <c r="L52" s="29">
        <f t="shared" si="1"/>
        <v>38.732399999999998</v>
      </c>
    </row>
    <row r="53" spans="1:12">
      <c r="A53" s="9"/>
    </row>
    <row r="54" spans="1:12">
      <c r="A54" s="9"/>
    </row>
    <row r="55" spans="1:12">
      <c r="A55" s="9"/>
    </row>
    <row r="56" spans="1:12">
      <c r="A56" s="9"/>
    </row>
    <row r="57" spans="1:12">
      <c r="A57" s="9"/>
    </row>
    <row r="58" spans="1:12">
      <c r="A58" s="9"/>
    </row>
    <row r="59" spans="1:12">
      <c r="A59" s="9"/>
    </row>
    <row r="60" spans="1:12">
      <c r="A60" s="9"/>
    </row>
    <row r="61" spans="1:12">
      <c r="A61" s="9"/>
    </row>
    <row r="62" spans="1:12">
      <c r="A62" s="9"/>
    </row>
    <row r="63" spans="1:12">
      <c r="A63" s="9"/>
    </row>
    <row r="64" spans="1:12">
      <c r="A64" s="9"/>
    </row>
    <row r="65" spans="1:1">
      <c r="A65" s="9"/>
    </row>
    <row r="66" spans="1:1">
      <c r="A66" s="9"/>
    </row>
    <row r="67" spans="1:1">
      <c r="A67" s="9"/>
    </row>
    <row r="68" spans="1:1">
      <c r="A68" s="9"/>
    </row>
    <row r="69" spans="1:1">
      <c r="A69" s="9"/>
    </row>
    <row r="70" spans="1:1">
      <c r="A70" s="9"/>
    </row>
    <row r="71" spans="1:1">
      <c r="A71" s="9"/>
    </row>
    <row r="72" spans="1:1">
      <c r="A72" s="9"/>
    </row>
    <row r="73" spans="1:1">
      <c r="A73" s="9"/>
    </row>
    <row r="74" spans="1:1">
      <c r="A74" s="9"/>
    </row>
    <row r="75" spans="1:1">
      <c r="A75" s="9"/>
    </row>
    <row r="76" spans="1:1">
      <c r="A76" s="9"/>
    </row>
    <row r="77" spans="1:1">
      <c r="A77" s="9"/>
    </row>
    <row r="78" spans="1:1">
      <c r="A78" s="9"/>
    </row>
    <row r="79" spans="1:1">
      <c r="A79" s="9"/>
    </row>
    <row r="80" spans="1:1">
      <c r="A80" s="9"/>
    </row>
    <row r="81" spans="1:1">
      <c r="A81" s="9"/>
    </row>
    <row r="82" spans="1:1">
      <c r="A82" s="9"/>
    </row>
  </sheetData>
  <autoFilter ref="A4:I52">
    <filterColumn colId="7"/>
  </autoFilter>
  <pageMargins left="0.51181102362204722" right="0.15748031496062992" top="0.31496062992125984" bottom="0.86614173228346458" header="0.31496062992125984" footer="0.31496062992125984"/>
  <pageSetup scale="6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Stückliste</vt:lpstr>
      <vt:lpstr>Stückliste_LE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2011-07-13T18:22:42Z</dcterms:modified>
</cp:coreProperties>
</file>